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olice Violence Project\~Surveillance Data\"/>
    </mc:Choice>
  </mc:AlternateContent>
  <bookViews>
    <workbookView xWindow="-105" yWindow="-105" windowWidth="19425" windowHeight="10305" activeTab="2"/>
  </bookViews>
  <sheets>
    <sheet name="Nonfatal Injuries" sheetId="1" r:id="rId1"/>
    <sheet name="NonfatalInjuryTrend" sheetId="8" r:id="rId2"/>
    <sheet name="Fatal Injuries" sheetId="2" r:id="rId3"/>
    <sheet name="DeathTrend" sheetId="7" r:id="rId4"/>
    <sheet name="DeathTrendwWashPost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C26" i="1"/>
  <c r="R28" i="2" l="1"/>
  <c r="P28" i="2"/>
  <c r="O28" i="2"/>
  <c r="S28" i="2"/>
  <c r="G25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4" i="1"/>
  <c r="P27" i="2" l="1"/>
  <c r="O27" i="2"/>
  <c r="S26" i="2"/>
  <c r="S27" i="2"/>
  <c r="R27" i="2"/>
  <c r="S25" i="2" l="1"/>
  <c r="R26" i="2"/>
  <c r="R25" i="2"/>
  <c r="O26" i="2"/>
  <c r="P26" i="2"/>
  <c r="P25" i="2"/>
  <c r="O25" i="2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5" i="2"/>
  <c r="S24" i="2" l="1"/>
  <c r="S6" i="2" l="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5" i="2"/>
  <c r="R6" i="2" l="1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5" i="2"/>
</calcChain>
</file>

<file path=xl/sharedStrings.xml><?xml version="1.0" encoding="utf-8"?>
<sst xmlns="http://schemas.openxmlformats.org/spreadsheetml/2006/main" count="129" uniqueCount="51">
  <si>
    <t>Year</t>
  </si>
  <si>
    <t>CV</t>
  </si>
  <si>
    <t>Lower 95%</t>
  </si>
  <si>
    <t>Upper 95%</t>
  </si>
  <si>
    <t>Crude Rate</t>
  </si>
  <si>
    <t>Age-Adjusted Rate</t>
  </si>
  <si>
    <t>Number of Cases in Sample</t>
  </si>
  <si>
    <t>SE</t>
  </si>
  <si>
    <t>White Non-Hispanic</t>
  </si>
  <si>
    <t>Black</t>
  </si>
  <si>
    <t>---*</t>
  </si>
  <si>
    <t>Hispanic</t>
  </si>
  <si>
    <t>Black Non-Hispanic</t>
  </si>
  <si>
    <t>Firearms Related Only</t>
  </si>
  <si>
    <t>Firearms as % of all Deaths</t>
  </si>
  <si>
    <t>Total Deaths in Hospital</t>
  </si>
  <si>
    <t>U.S. Population</t>
  </si>
  <si>
    <t>U.S. Population White Non-Hispanic</t>
  </si>
  <si>
    <t>U.S. Population Black</t>
  </si>
  <si>
    <t>U.S. Population Hispanic</t>
  </si>
  <si>
    <t>no data</t>
  </si>
  <si>
    <t>The data can be accessed online at: https://www.cdc.gov/injury/wisqars/nonfatal.html</t>
  </si>
  <si>
    <t xml:space="preserve">CDC censors data with CVs above 30%.  In some years up to 30% of cases had race/ethnicity </t>
  </si>
  <si>
    <t>not stated resulting in inaccurate or censored numbers for Black and Hispanic Cases.</t>
  </si>
  <si>
    <t>All ICD-10 Codes: Y35,Y89.0 are included as cases in the above table</t>
  </si>
  <si>
    <t>CDC WONDER DATA SOURCE</t>
  </si>
  <si>
    <t>CDC WISQARS DATA SOURCE</t>
  </si>
  <si>
    <t>Comparison of Different Data Sources</t>
  </si>
  <si>
    <t>*All of the data is from the Centers for Disease Control and Prevention, WONDER or WISQARS</t>
  </si>
  <si>
    <t>The CDC WISQARS data can be accessed online at: https://www.cdc.gov/injury/wisqars/fatal.html</t>
  </si>
  <si>
    <t>The CDC WONDER multiple cause of death data can be accessed online at:https://wonder.cdc.gov/mcd.html</t>
  </si>
  <si>
    <t>Number who
Died During Inpatient Hospitalization</t>
  </si>
  <si>
    <t>Number who
Died as Outpatients in a Hospital</t>
  </si>
  <si>
    <t>Number who Arrived Dead on Arrival (DOA) at Medical Facility</t>
  </si>
  <si>
    <t>Number who Died in Their Home</t>
  </si>
  <si>
    <t>Number of Deaths - CDC WONDER</t>
  </si>
  <si>
    <t>Number of Deaths -WISQARS</t>
  </si>
  <si>
    <t>Number of Deaths -Washington Post</t>
  </si>
  <si>
    <t>All Cases
Age-Adjusted Rate</t>
  </si>
  <si>
    <t>Rate Ratio
Black:White non-Hispanic</t>
  </si>
  <si>
    <t>Rate Ratio
Hispanic:White non-Hispanic</t>
  </si>
  <si>
    <t>ILLINOIS ONLY</t>
  </si>
  <si>
    <t xml:space="preserve">WashingtonPost: https://www.washingtonpost.com/graphics/investigations/police-shootings-database/ </t>
  </si>
  <si>
    <t>Ratio Hopsital Injuries to Fatalities</t>
  </si>
  <si>
    <t>No longer available by race/ethnicity</t>
  </si>
  <si>
    <t xml:space="preserve">Total 2001-2022 </t>
  </si>
  <si>
    <t xml:space="preserve">*All of the non-fatal data is from the Centers for Disease Control and Prevention, NEISS/WISQARS </t>
  </si>
  <si>
    <t>Trend in Non-Fatal Civilian Injuries Caused During Contact with Law Enforcement in U.S., 2001-2022</t>
  </si>
  <si>
    <t>CDC Estimated Number of Non-Fatal Injuries</t>
  </si>
  <si>
    <t>Trend in Fatal Civilian Injuries Caused During Contact with Law Enforcement in U.S., 1999-2023</t>
  </si>
  <si>
    <t>not released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</si>
</sst>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3" xfId="0" applyFont="1" applyBorder="1" applyAlignment="1">
      <alignment wrapText="1"/>
    </xf>
    <xf numFmtId="0" fontId="0" fillId="0" borderId="2" xfId="0" applyBorder="1" applyAlignment="1">
      <alignment horizontal="left" indent="1"/>
    </xf>
    <xf numFmtId="0" fontId="2" fillId="0" borderId="5" xfId="0" applyFont="1" applyBorder="1" applyAlignment="1">
      <alignment horizontal="center" wrapText="1"/>
    </xf>
    <xf numFmtId="3" fontId="0" fillId="0" borderId="4" xfId="0" applyNumberForma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0" borderId="0" xfId="0" applyFont="1"/>
    <xf numFmtId="0" fontId="0" fillId="2" borderId="2" xfId="0" applyFill="1" applyBorder="1" applyAlignment="1">
      <alignment horizontal="left" indent="1"/>
    </xf>
    <xf numFmtId="0" fontId="0" fillId="0" borderId="2" xfId="0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2" xfId="0" applyNumberForma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0" fillId="2" borderId="0" xfId="0" applyFill="1" applyBorder="1" applyAlignment="1">
      <alignment horizontal="left" indent="1"/>
    </xf>
    <xf numFmtId="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0" fillId="0" borderId="0" xfId="0" applyNumberFormat="1" applyAlignment="1">
      <alignment vertical="center" wrapText="1"/>
    </xf>
    <xf numFmtId="0" fontId="0" fillId="0" borderId="2" xfId="0" applyFill="1" applyBorder="1" applyAlignment="1">
      <alignment horizontal="left" indent="1"/>
    </xf>
    <xf numFmtId="3" fontId="0" fillId="0" borderId="4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1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5" borderId="2" xfId="0" applyFont="1" applyFill="1" applyBorder="1"/>
    <xf numFmtId="0" fontId="0" fillId="5" borderId="4" xfId="0" applyFill="1" applyBorder="1"/>
    <xf numFmtId="3" fontId="0" fillId="5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2" xfId="0" applyFill="1" applyBorder="1"/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/>
    <xf numFmtId="0" fontId="0" fillId="5" borderId="2" xfId="0" applyFill="1" applyBorder="1" applyAlignment="1">
      <alignment horizontal="center"/>
    </xf>
    <xf numFmtId="0" fontId="5" fillId="0" borderId="0" xfId="0" applyFont="1"/>
    <xf numFmtId="165" fontId="0" fillId="5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6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000"/>
              <a:t>Non-Fatal Civilian Injuries Caused by Law Enforcement, U.S. 2001-2022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'Nonfatal Injuries'!$C$3</c:f>
              <c:strCache>
                <c:ptCount val="1"/>
                <c:pt idx="0">
                  <c:v>CDC Estimated Number of Non-Fatal Injuries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'Nonfatal Injuries'!$A$4:$A$25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'Nonfatal Injuries'!$C$4:$C$25</c:f>
              <c:numCache>
                <c:formatCode>#,##0</c:formatCode>
                <c:ptCount val="22"/>
                <c:pt idx="0">
                  <c:v>62991</c:v>
                </c:pt>
                <c:pt idx="1">
                  <c:v>59217</c:v>
                </c:pt>
                <c:pt idx="2">
                  <c:v>59371</c:v>
                </c:pt>
                <c:pt idx="3">
                  <c:v>73282</c:v>
                </c:pt>
                <c:pt idx="4">
                  <c:v>68603</c:v>
                </c:pt>
                <c:pt idx="5">
                  <c:v>84383</c:v>
                </c:pt>
                <c:pt idx="6">
                  <c:v>79730</c:v>
                </c:pt>
                <c:pt idx="7">
                  <c:v>78718</c:v>
                </c:pt>
                <c:pt idx="8">
                  <c:v>83565</c:v>
                </c:pt>
                <c:pt idx="9">
                  <c:v>90914</c:v>
                </c:pt>
                <c:pt idx="10">
                  <c:v>96552</c:v>
                </c:pt>
                <c:pt idx="11">
                  <c:v>98425</c:v>
                </c:pt>
                <c:pt idx="12">
                  <c:v>100645</c:v>
                </c:pt>
                <c:pt idx="13">
                  <c:v>82283</c:v>
                </c:pt>
                <c:pt idx="14">
                  <c:v>75564</c:v>
                </c:pt>
                <c:pt idx="15">
                  <c:v>76440</c:v>
                </c:pt>
                <c:pt idx="16">
                  <c:v>82701</c:v>
                </c:pt>
                <c:pt idx="17">
                  <c:v>85075</c:v>
                </c:pt>
                <c:pt idx="18">
                  <c:v>86637</c:v>
                </c:pt>
                <c:pt idx="19">
                  <c:v>82769</c:v>
                </c:pt>
                <c:pt idx="20">
                  <c:v>74269</c:v>
                </c:pt>
                <c:pt idx="21">
                  <c:v>74150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04-4697-967F-72DD026DC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826384"/>
        <c:axId val="451826064"/>
      </c:lineChart>
      <c:catAx>
        <c:axId val="45182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826064"/>
        <c:crosses val="autoZero"/>
        <c:auto val="1"/>
        <c:lblAlgn val="ctr"/>
        <c:lblOffset val="100"/>
        <c:noMultiLvlLbl val="0"/>
      </c:catAx>
      <c:valAx>
        <c:axId val="4518260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82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200"/>
              <a:t>Civilians Killed by Law Enforcement, U.S. 1999-2022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'Fatal Injuries'!$D$4</c:f>
              <c:strCache>
                <c:ptCount val="1"/>
                <c:pt idx="0">
                  <c:v>Number of Deaths -WISQARS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/>
              </a:solidFill>
              <a:ln w="38100" cap="rnd">
                <a:solidFill>
                  <a:srgbClr val="FF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'Fatal Injuries'!$A$5:$A$28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xVal>
          <c:yVal>
            <c:numRef>
              <c:f>'Fatal Injuries'!$D$5:$D$28</c:f>
              <c:numCache>
                <c:formatCode>General</c:formatCode>
                <c:ptCount val="24"/>
                <c:pt idx="0">
                  <c:v>398</c:v>
                </c:pt>
                <c:pt idx="1">
                  <c:v>359</c:v>
                </c:pt>
                <c:pt idx="2">
                  <c:v>396</c:v>
                </c:pt>
                <c:pt idx="3">
                  <c:v>384</c:v>
                </c:pt>
                <c:pt idx="4">
                  <c:v>423</c:v>
                </c:pt>
                <c:pt idx="5">
                  <c:v>372</c:v>
                </c:pt>
                <c:pt idx="6">
                  <c:v>414</c:v>
                </c:pt>
                <c:pt idx="7">
                  <c:v>434</c:v>
                </c:pt>
                <c:pt idx="8">
                  <c:v>412</c:v>
                </c:pt>
                <c:pt idx="9">
                  <c:v>381</c:v>
                </c:pt>
                <c:pt idx="10">
                  <c:v>395</c:v>
                </c:pt>
                <c:pt idx="11">
                  <c:v>412</c:v>
                </c:pt>
                <c:pt idx="12">
                  <c:v>492</c:v>
                </c:pt>
                <c:pt idx="13">
                  <c:v>550</c:v>
                </c:pt>
                <c:pt idx="14">
                  <c:v>516</c:v>
                </c:pt>
                <c:pt idx="15">
                  <c:v>515</c:v>
                </c:pt>
                <c:pt idx="16">
                  <c:v>530</c:v>
                </c:pt>
                <c:pt idx="17">
                  <c:v>549</c:v>
                </c:pt>
                <c:pt idx="18">
                  <c:v>616</c:v>
                </c:pt>
                <c:pt idx="19">
                  <c:v>618</c:v>
                </c:pt>
                <c:pt idx="20">
                  <c:v>652</c:v>
                </c:pt>
                <c:pt idx="21">
                  <c:v>780</c:v>
                </c:pt>
                <c:pt idx="22">
                  <c:v>669</c:v>
                </c:pt>
                <c:pt idx="23">
                  <c:v>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D7-4FD7-B510-B7CF8C277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372735"/>
        <c:axId val="1735373151"/>
      </c:scatterChart>
      <c:valAx>
        <c:axId val="1735372735"/>
        <c:scaling>
          <c:orientation val="minMax"/>
          <c:max val="2022"/>
          <c:min val="1999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373151"/>
        <c:crosses val="autoZero"/>
        <c:crossBetween val="midCat"/>
        <c:majorUnit val="1"/>
      </c:valAx>
      <c:valAx>
        <c:axId val="173537315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372735"/>
        <c:crosses val="autoZero"/>
        <c:crossBetween val="midCat"/>
      </c:valAx>
      <c:spPr>
        <a:noFill/>
        <a:ln>
          <a:solidFill>
            <a:schemeClr val="accent1">
              <a:alpha val="85000"/>
            </a:schemeClr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200"/>
              <a:t>Civilians Killed by Law Enforcement, U.S. 1999-2022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'Fatal Injuries'!$C$4</c:f>
              <c:strCache>
                <c:ptCount val="1"/>
                <c:pt idx="0">
                  <c:v>Number of Deaths - CDC WONDER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1"/>
              </a:solidFill>
              <a:ln w="9525" cap="rnd">
                <a:solidFill>
                  <a:srgbClr val="C0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'Fatal Injuries'!$A$5:$A$28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xVal>
          <c:yVal>
            <c:numRef>
              <c:f>'Fatal Injuries'!$C$5:$C$28</c:f>
              <c:numCache>
                <c:formatCode>General</c:formatCode>
                <c:ptCount val="24"/>
                <c:pt idx="0">
                  <c:v>407</c:v>
                </c:pt>
                <c:pt idx="1">
                  <c:v>365</c:v>
                </c:pt>
                <c:pt idx="2">
                  <c:v>397</c:v>
                </c:pt>
                <c:pt idx="3">
                  <c:v>389</c:v>
                </c:pt>
                <c:pt idx="4">
                  <c:v>431</c:v>
                </c:pt>
                <c:pt idx="5">
                  <c:v>377</c:v>
                </c:pt>
                <c:pt idx="6">
                  <c:v>429</c:v>
                </c:pt>
                <c:pt idx="7">
                  <c:v>437</c:v>
                </c:pt>
                <c:pt idx="8">
                  <c:v>421</c:v>
                </c:pt>
                <c:pt idx="9">
                  <c:v>382</c:v>
                </c:pt>
                <c:pt idx="10">
                  <c:v>403</c:v>
                </c:pt>
                <c:pt idx="11">
                  <c:v>415</c:v>
                </c:pt>
                <c:pt idx="12">
                  <c:v>498</c:v>
                </c:pt>
                <c:pt idx="13">
                  <c:v>561</c:v>
                </c:pt>
                <c:pt idx="14">
                  <c:v>521</c:v>
                </c:pt>
                <c:pt idx="15">
                  <c:v>515</c:v>
                </c:pt>
                <c:pt idx="16">
                  <c:v>535</c:v>
                </c:pt>
                <c:pt idx="17">
                  <c:v>553</c:v>
                </c:pt>
                <c:pt idx="18">
                  <c:v>625</c:v>
                </c:pt>
                <c:pt idx="19">
                  <c:v>614</c:v>
                </c:pt>
                <c:pt idx="20">
                  <c:v>650</c:v>
                </c:pt>
                <c:pt idx="21">
                  <c:v>778</c:v>
                </c:pt>
                <c:pt idx="22">
                  <c:v>667</c:v>
                </c:pt>
                <c:pt idx="23">
                  <c:v>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58-43A1-80B0-9EADA0D75E7B}"/>
            </c:ext>
          </c:extLst>
        </c:ser>
        <c:ser>
          <c:idx val="1"/>
          <c:order val="1"/>
          <c:tx>
            <c:strRef>
              <c:f>'Fatal Injuries'!$E$4</c:f>
              <c:strCache>
                <c:ptCount val="1"/>
                <c:pt idx="0">
                  <c:v>Number of Deaths -Washington Post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2857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'Fatal Injuries'!$A$21:$A$28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'Fatal Injuries'!$E$21:$E$28</c:f>
              <c:numCache>
                <c:formatCode>General</c:formatCode>
                <c:ptCount val="8"/>
                <c:pt idx="0">
                  <c:v>994</c:v>
                </c:pt>
                <c:pt idx="1">
                  <c:v>958</c:v>
                </c:pt>
                <c:pt idx="2">
                  <c:v>981</c:v>
                </c:pt>
                <c:pt idx="3">
                  <c:v>992</c:v>
                </c:pt>
                <c:pt idx="4">
                  <c:v>999</c:v>
                </c:pt>
                <c:pt idx="5">
                  <c:v>1020</c:v>
                </c:pt>
                <c:pt idx="6">
                  <c:v>1049</c:v>
                </c:pt>
                <c:pt idx="7">
                  <c:v>1097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58-43A1-80B0-9EADA0D75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372735"/>
        <c:axId val="1735373151"/>
      </c:scatterChart>
      <c:valAx>
        <c:axId val="1735372735"/>
        <c:scaling>
          <c:orientation val="minMax"/>
          <c:max val="2022"/>
          <c:min val="1999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373151"/>
        <c:crosses val="autoZero"/>
        <c:crossBetween val="midCat"/>
        <c:majorUnit val="1"/>
      </c:valAx>
      <c:valAx>
        <c:axId val="173537315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5372735"/>
        <c:crosses val="autoZero"/>
        <c:crossBetween val="midCat"/>
      </c:valAx>
      <c:spPr>
        <a:noFill/>
        <a:ln>
          <a:solidFill>
            <a:schemeClr val="accent1">
              <a:alpha val="85000"/>
            </a:schemeClr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horizontalDpi="0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horizontalDpi="0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2542" cy="626729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13AABF-BE1F-63FD-01C1-77B706DABA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2542" cy="626729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0.84366</cdr:x>
      <cdr:y>0.88315</cdr:y>
    </cdr:from>
    <cdr:to>
      <cdr:x>0.96558</cdr:x>
      <cdr:y>0.92663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96830" y="5527902"/>
          <a:ext cx="1054553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FF0000"/>
              </a:solidFill>
            </a:rPr>
            <a:t>CDC, 2024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2542" cy="62672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0.75713</cdr:x>
      <cdr:y>0.4307</cdr:y>
    </cdr:from>
    <cdr:to>
      <cdr:x>0.93706</cdr:x>
      <cdr:y>0.47418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48438" y="2695902"/>
          <a:ext cx="1556273" cy="272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rgbClr val="FF0000"/>
              </a:solidFill>
            </a:rPr>
            <a:t>CDC WONDER</a:t>
          </a:r>
        </a:p>
      </cdr:txBody>
    </cdr:sp>
  </cdr:relSizeAnchor>
  <cdr:relSizeAnchor xmlns:cdr="http://schemas.openxmlformats.org/drawingml/2006/chartDrawing">
    <cdr:from>
      <cdr:x>0.73845</cdr:x>
      <cdr:y>0.12768</cdr:y>
    </cdr:from>
    <cdr:to>
      <cdr:x>0.94589</cdr:x>
      <cdr:y>0.17116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386853" y="799192"/>
          <a:ext cx="1794171" cy="272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>
              <a:solidFill>
                <a:schemeClr val="accent2"/>
              </a:solidFill>
            </a:rPr>
            <a:t>Washington Post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N31" sqref="N31"/>
    </sheetView>
  </sheetViews>
  <sheetFormatPr defaultRowHeight="15" x14ac:dyDescent="0.25"/>
  <cols>
    <col min="1" max="1" width="15.42578125" customWidth="1"/>
    <col min="2" max="2" width="14.85546875" customWidth="1"/>
    <col min="3" max="3" width="16" customWidth="1"/>
    <col min="4" max="4" width="9.7109375" customWidth="1"/>
    <col min="6" max="7" width="14" style="3" customWidth="1"/>
    <col min="8" max="8" width="11.140625" customWidth="1"/>
    <col min="13" max="13" width="12" customWidth="1"/>
    <col min="14" max="14" width="17" customWidth="1"/>
    <col min="16" max="16" width="16.5703125" customWidth="1"/>
    <col min="18" max="18" width="15" customWidth="1"/>
  </cols>
  <sheetData>
    <row r="1" spans="1:18" ht="18.75" x14ac:dyDescent="0.3">
      <c r="A1" s="62" t="s">
        <v>47</v>
      </c>
    </row>
    <row r="2" spans="1:18" x14ac:dyDescent="0.25">
      <c r="A2" s="8"/>
    </row>
    <row r="3" spans="1:18" s="2" customFormat="1" ht="45" x14ac:dyDescent="0.25">
      <c r="A3" s="9" t="s">
        <v>0</v>
      </c>
      <c r="B3" s="11" t="s">
        <v>16</v>
      </c>
      <c r="C3" s="7" t="s">
        <v>48</v>
      </c>
      <c r="D3" s="7" t="s">
        <v>4</v>
      </c>
      <c r="E3" s="13" t="s">
        <v>5</v>
      </c>
      <c r="F3" s="7" t="s">
        <v>35</v>
      </c>
      <c r="G3" s="7" t="s">
        <v>43</v>
      </c>
      <c r="H3" s="7" t="s">
        <v>6</v>
      </c>
      <c r="I3" s="7" t="s">
        <v>7</v>
      </c>
      <c r="J3" s="7" t="s">
        <v>1</v>
      </c>
      <c r="K3" s="7" t="s">
        <v>2</v>
      </c>
      <c r="L3" s="13" t="s">
        <v>3</v>
      </c>
      <c r="M3" s="7" t="s">
        <v>8</v>
      </c>
      <c r="N3" s="13" t="s">
        <v>17</v>
      </c>
      <c r="O3" s="7" t="s">
        <v>9</v>
      </c>
      <c r="P3" s="13" t="s">
        <v>18</v>
      </c>
      <c r="Q3" s="7" t="s">
        <v>11</v>
      </c>
      <c r="R3" s="7" t="s">
        <v>19</v>
      </c>
    </row>
    <row r="4" spans="1:18" x14ac:dyDescent="0.25">
      <c r="A4" s="10">
        <v>2001</v>
      </c>
      <c r="B4" s="12">
        <v>284968955</v>
      </c>
      <c r="C4" s="4">
        <v>62991</v>
      </c>
      <c r="D4" s="5">
        <v>22.1</v>
      </c>
      <c r="E4" s="14">
        <v>21.9</v>
      </c>
      <c r="F4" s="3">
        <v>397</v>
      </c>
      <c r="G4" s="22">
        <f>SUM(C4/F4)</f>
        <v>158.66750629722921</v>
      </c>
      <c r="H4" s="3">
        <v>947</v>
      </c>
      <c r="I4" s="4">
        <v>6675</v>
      </c>
      <c r="J4" s="6">
        <v>0.106</v>
      </c>
      <c r="K4" s="4">
        <v>49908</v>
      </c>
      <c r="L4" s="15">
        <v>76074</v>
      </c>
      <c r="M4" s="4">
        <v>21549</v>
      </c>
      <c r="N4" s="15">
        <v>197842671</v>
      </c>
      <c r="O4" s="4">
        <v>18050</v>
      </c>
      <c r="P4" s="15">
        <v>37249775</v>
      </c>
      <c r="Q4" s="3" t="s">
        <v>10</v>
      </c>
      <c r="R4" s="4">
        <v>35532710</v>
      </c>
    </row>
    <row r="5" spans="1:18" x14ac:dyDescent="0.25">
      <c r="A5" s="10">
        <v>2002</v>
      </c>
      <c r="B5" s="12">
        <v>287625193</v>
      </c>
      <c r="C5" s="4">
        <v>59217</v>
      </c>
      <c r="D5" s="5">
        <v>20.58</v>
      </c>
      <c r="E5" s="14">
        <v>20.48</v>
      </c>
      <c r="F5" s="3">
        <v>389</v>
      </c>
      <c r="G5" s="22">
        <f t="shared" ref="G5:G26" si="0">SUM(C5/F5)</f>
        <v>152.22879177377891</v>
      </c>
      <c r="H5" s="4">
        <v>1017</v>
      </c>
      <c r="I5" s="4">
        <v>6872</v>
      </c>
      <c r="J5" s="6">
        <v>0.11600000000000001</v>
      </c>
      <c r="K5" s="4">
        <v>45749</v>
      </c>
      <c r="L5" s="15">
        <v>72685</v>
      </c>
      <c r="M5" s="4">
        <v>18360</v>
      </c>
      <c r="N5" s="15">
        <v>198101982</v>
      </c>
      <c r="O5" s="4">
        <v>20395</v>
      </c>
      <c r="P5" s="15">
        <v>37748424</v>
      </c>
      <c r="Q5" s="3" t="s">
        <v>10</v>
      </c>
      <c r="R5" s="4">
        <v>36919100</v>
      </c>
    </row>
    <row r="6" spans="1:18" x14ac:dyDescent="0.25">
      <c r="A6" s="10">
        <v>2003</v>
      </c>
      <c r="B6" s="12">
        <v>290107933</v>
      </c>
      <c r="C6" s="4">
        <v>59371</v>
      </c>
      <c r="D6" s="5">
        <v>20.46</v>
      </c>
      <c r="E6" s="14">
        <v>20.420000000000002</v>
      </c>
      <c r="F6" s="3">
        <v>431</v>
      </c>
      <c r="G6" s="22">
        <f t="shared" si="0"/>
        <v>137.75174013921114</v>
      </c>
      <c r="H6" s="3">
        <v>944</v>
      </c>
      <c r="I6" s="4">
        <v>7695</v>
      </c>
      <c r="J6" s="6">
        <v>0.13</v>
      </c>
      <c r="K6" s="4">
        <v>44288</v>
      </c>
      <c r="L6" s="15">
        <v>74453</v>
      </c>
      <c r="M6" s="4">
        <v>19898</v>
      </c>
      <c r="N6" s="15">
        <v>198289486</v>
      </c>
      <c r="O6" s="4">
        <v>18521</v>
      </c>
      <c r="P6" s="15">
        <v>38209741</v>
      </c>
      <c r="Q6" s="4">
        <v>3667</v>
      </c>
      <c r="R6" s="4">
        <v>38261893</v>
      </c>
    </row>
    <row r="7" spans="1:18" x14ac:dyDescent="0.25">
      <c r="A7" s="10">
        <v>2004</v>
      </c>
      <c r="B7" s="12">
        <v>292805298</v>
      </c>
      <c r="C7" s="4">
        <v>73282</v>
      </c>
      <c r="D7" s="5">
        <v>25.02</v>
      </c>
      <c r="E7" s="14">
        <v>25.07</v>
      </c>
      <c r="F7" s="3">
        <v>377</v>
      </c>
      <c r="G7" s="22">
        <f t="shared" si="0"/>
        <v>194.38196286472149</v>
      </c>
      <c r="H7" s="4">
        <v>1119</v>
      </c>
      <c r="I7" s="4">
        <v>11112</v>
      </c>
      <c r="J7" s="6">
        <v>0.152</v>
      </c>
      <c r="K7" s="4">
        <v>51502</v>
      </c>
      <c r="L7" s="15">
        <v>95062</v>
      </c>
      <c r="M7" s="4">
        <v>22263</v>
      </c>
      <c r="N7" s="15">
        <v>198619903</v>
      </c>
      <c r="O7" s="4">
        <v>26216</v>
      </c>
      <c r="P7" s="15">
        <v>38738798</v>
      </c>
      <c r="Q7" s="3" t="s">
        <v>10</v>
      </c>
      <c r="R7" s="4">
        <v>39611568</v>
      </c>
    </row>
    <row r="8" spans="1:18" x14ac:dyDescent="0.25">
      <c r="A8" s="10">
        <v>2005</v>
      </c>
      <c r="B8" s="12">
        <v>295516599</v>
      </c>
      <c r="C8" s="4">
        <v>68603</v>
      </c>
      <c r="D8" s="5">
        <v>23.21</v>
      </c>
      <c r="E8" s="14">
        <v>23.39</v>
      </c>
      <c r="F8" s="3">
        <v>429</v>
      </c>
      <c r="G8" s="22">
        <f t="shared" si="0"/>
        <v>159.91375291375292</v>
      </c>
      <c r="H8" s="4">
        <v>1269</v>
      </c>
      <c r="I8" s="4">
        <v>9465</v>
      </c>
      <c r="J8" s="6">
        <v>0.13800000000000001</v>
      </c>
      <c r="K8" s="4">
        <v>50051</v>
      </c>
      <c r="L8" s="15">
        <v>87155</v>
      </c>
      <c r="M8" s="4">
        <v>19630</v>
      </c>
      <c r="N8" s="15">
        <v>198880984</v>
      </c>
      <c r="O8" s="4">
        <v>23085</v>
      </c>
      <c r="P8" s="15">
        <v>39280731</v>
      </c>
      <c r="Q8" s="3" t="s">
        <v>10</v>
      </c>
      <c r="R8" s="4">
        <v>41013619</v>
      </c>
    </row>
    <row r="9" spans="1:18" x14ac:dyDescent="0.25">
      <c r="A9" s="10">
        <v>2006</v>
      </c>
      <c r="B9" s="12">
        <v>298379912</v>
      </c>
      <c r="C9" s="4">
        <v>84383</v>
      </c>
      <c r="D9" s="5">
        <v>28.28</v>
      </c>
      <c r="E9" s="14">
        <v>28.51</v>
      </c>
      <c r="F9" s="3">
        <v>437</v>
      </c>
      <c r="G9" s="22">
        <f t="shared" si="0"/>
        <v>193.09610983981693</v>
      </c>
      <c r="H9" s="4">
        <v>1432</v>
      </c>
      <c r="I9" s="4">
        <v>12655</v>
      </c>
      <c r="J9" s="6">
        <v>0.15</v>
      </c>
      <c r="K9" s="4">
        <v>59578</v>
      </c>
      <c r="L9" s="15">
        <v>109187</v>
      </c>
      <c r="M9" s="4">
        <v>24763</v>
      </c>
      <c r="N9" s="15">
        <v>199200396</v>
      </c>
      <c r="O9" s="4">
        <v>30749</v>
      </c>
      <c r="P9" s="15">
        <v>39857107</v>
      </c>
      <c r="Q9" s="3" t="s">
        <v>10</v>
      </c>
      <c r="R9" s="4">
        <v>42468693</v>
      </c>
    </row>
    <row r="10" spans="1:18" x14ac:dyDescent="0.25">
      <c r="A10" s="10">
        <v>2007</v>
      </c>
      <c r="B10" s="12">
        <v>301231207</v>
      </c>
      <c r="C10" s="4">
        <v>79730</v>
      </c>
      <c r="D10" s="5">
        <v>26.46</v>
      </c>
      <c r="E10" s="14">
        <v>26.75</v>
      </c>
      <c r="F10" s="3">
        <v>421</v>
      </c>
      <c r="G10" s="22">
        <f t="shared" si="0"/>
        <v>189.38242280285036</v>
      </c>
      <c r="H10" s="4">
        <v>1452</v>
      </c>
      <c r="I10" s="4">
        <v>8436</v>
      </c>
      <c r="J10" s="6">
        <v>0.106</v>
      </c>
      <c r="K10" s="4">
        <v>63196</v>
      </c>
      <c r="L10" s="15">
        <v>96264</v>
      </c>
      <c r="M10" s="4">
        <v>28361</v>
      </c>
      <c r="N10" s="15">
        <v>199492421</v>
      </c>
      <c r="O10" s="4">
        <v>24626</v>
      </c>
      <c r="P10" s="15">
        <v>40451108</v>
      </c>
      <c r="Q10" s="4">
        <v>7622</v>
      </c>
      <c r="R10" s="4">
        <v>43930444</v>
      </c>
    </row>
    <row r="11" spans="1:18" x14ac:dyDescent="0.25">
      <c r="A11" s="10">
        <v>2008</v>
      </c>
      <c r="B11" s="12">
        <v>304093966</v>
      </c>
      <c r="C11" s="4">
        <v>78718</v>
      </c>
      <c r="D11" s="5">
        <v>25.88</v>
      </c>
      <c r="E11" s="14">
        <v>26.08</v>
      </c>
      <c r="F11" s="3">
        <v>382</v>
      </c>
      <c r="G11" s="22">
        <f t="shared" si="0"/>
        <v>206.06806282722513</v>
      </c>
      <c r="H11" s="4">
        <v>1455</v>
      </c>
      <c r="I11" s="4">
        <v>12399</v>
      </c>
      <c r="J11" s="6">
        <v>0.158</v>
      </c>
      <c r="K11" s="4">
        <v>54417</v>
      </c>
      <c r="L11" s="15">
        <v>103020</v>
      </c>
      <c r="M11" s="4">
        <v>27685</v>
      </c>
      <c r="N11" s="15">
        <v>199783797</v>
      </c>
      <c r="O11" s="4">
        <v>29635</v>
      </c>
      <c r="P11" s="15">
        <v>41048959</v>
      </c>
      <c r="Q11" s="3" t="s">
        <v>10</v>
      </c>
      <c r="R11" s="4">
        <v>45396559</v>
      </c>
    </row>
    <row r="12" spans="1:18" x14ac:dyDescent="0.25">
      <c r="A12" s="10">
        <v>2009</v>
      </c>
      <c r="B12" s="12">
        <v>306771529</v>
      </c>
      <c r="C12" s="4">
        <v>83565</v>
      </c>
      <c r="D12" s="5">
        <v>27.24</v>
      </c>
      <c r="E12" s="14">
        <v>27.94</v>
      </c>
      <c r="F12" s="3">
        <v>403</v>
      </c>
      <c r="G12" s="22">
        <f t="shared" si="0"/>
        <v>207.35732009925559</v>
      </c>
      <c r="H12" s="4">
        <v>1483</v>
      </c>
      <c r="I12" s="4">
        <v>13783</v>
      </c>
      <c r="J12" s="6">
        <v>0.16500000000000001</v>
      </c>
      <c r="K12" s="4">
        <v>56550</v>
      </c>
      <c r="L12" s="15">
        <v>110581</v>
      </c>
      <c r="M12" s="4">
        <v>28852</v>
      </c>
      <c r="N12" s="15">
        <v>199993079</v>
      </c>
      <c r="O12" s="4">
        <v>32128</v>
      </c>
      <c r="P12" s="15">
        <v>41632450</v>
      </c>
      <c r="Q12" s="3" t="s">
        <v>10</v>
      </c>
      <c r="R12" s="4">
        <v>46799854</v>
      </c>
    </row>
    <row r="13" spans="1:18" x14ac:dyDescent="0.25">
      <c r="A13" s="10">
        <v>2010</v>
      </c>
      <c r="B13" s="12">
        <v>308758105</v>
      </c>
      <c r="C13" s="4">
        <v>90914</v>
      </c>
      <c r="D13" s="5">
        <v>29.44</v>
      </c>
      <c r="E13" s="14">
        <v>30.18</v>
      </c>
      <c r="F13" s="3">
        <v>415</v>
      </c>
      <c r="G13" s="22">
        <f t="shared" si="0"/>
        <v>219.0698795180723</v>
      </c>
      <c r="H13" s="4">
        <v>1541</v>
      </c>
      <c r="I13" s="4">
        <v>13787</v>
      </c>
      <c r="J13" s="6">
        <v>0.152</v>
      </c>
      <c r="K13" s="4">
        <v>63893</v>
      </c>
      <c r="L13" s="15">
        <v>117936</v>
      </c>
      <c r="M13" s="4">
        <v>29957</v>
      </c>
      <c r="N13" s="15">
        <v>200134849</v>
      </c>
      <c r="O13" s="4">
        <v>30718</v>
      </c>
      <c r="P13" s="15">
        <v>42069224</v>
      </c>
      <c r="Q13" s="3" t="s">
        <v>10</v>
      </c>
      <c r="R13" s="4">
        <v>47850315</v>
      </c>
    </row>
    <row r="14" spans="1:18" x14ac:dyDescent="0.25">
      <c r="A14" s="10">
        <v>2011</v>
      </c>
      <c r="B14" s="12">
        <v>311580009</v>
      </c>
      <c r="C14" s="4">
        <v>96552</v>
      </c>
      <c r="D14" s="5">
        <v>30.98</v>
      </c>
      <c r="E14" s="14">
        <v>31.73</v>
      </c>
      <c r="F14" s="3">
        <v>498</v>
      </c>
      <c r="G14" s="22">
        <f t="shared" si="0"/>
        <v>193.87951807228916</v>
      </c>
      <c r="H14" s="4">
        <v>1569</v>
      </c>
      <c r="I14" s="4">
        <v>15499</v>
      </c>
      <c r="J14" s="6">
        <v>0.161</v>
      </c>
      <c r="K14" s="4">
        <v>66173</v>
      </c>
      <c r="L14" s="15">
        <v>126931</v>
      </c>
      <c r="M14" s="4">
        <v>29203</v>
      </c>
      <c r="N14" s="15">
        <v>200386174</v>
      </c>
      <c r="O14" s="4">
        <v>37078</v>
      </c>
      <c r="P14" s="15">
        <v>42706228</v>
      </c>
      <c r="Q14" s="3" t="s">
        <v>10</v>
      </c>
      <c r="R14" s="4">
        <v>49153687</v>
      </c>
    </row>
    <row r="15" spans="1:18" x14ac:dyDescent="0.25">
      <c r="A15" s="10">
        <v>2012</v>
      </c>
      <c r="B15" s="12">
        <v>313874218</v>
      </c>
      <c r="C15" s="4">
        <v>98425</v>
      </c>
      <c r="D15" s="5">
        <v>31.35</v>
      </c>
      <c r="E15" s="14">
        <v>32.17</v>
      </c>
      <c r="F15" s="3">
        <v>561</v>
      </c>
      <c r="G15" s="22">
        <f t="shared" si="0"/>
        <v>175.44563279857397</v>
      </c>
      <c r="H15" s="4">
        <v>1823</v>
      </c>
      <c r="I15" s="4">
        <v>19101</v>
      </c>
      <c r="J15" s="6">
        <v>0.19400000000000001</v>
      </c>
      <c r="K15" s="4">
        <v>60986</v>
      </c>
      <c r="L15" s="15">
        <v>135863</v>
      </c>
      <c r="M15" s="4">
        <v>31515</v>
      </c>
      <c r="N15" s="15">
        <v>200617669</v>
      </c>
      <c r="O15" s="3" t="s">
        <v>10</v>
      </c>
      <c r="P15" s="15">
        <v>43227258</v>
      </c>
      <c r="Q15" s="3" t="s">
        <v>10</v>
      </c>
      <c r="R15" s="4">
        <v>50161240</v>
      </c>
    </row>
    <row r="16" spans="1:18" x14ac:dyDescent="0.25">
      <c r="A16" s="10">
        <v>2013</v>
      </c>
      <c r="B16" s="12">
        <v>316057727</v>
      </c>
      <c r="C16" s="4">
        <v>100645</v>
      </c>
      <c r="D16" s="5">
        <v>31.84</v>
      </c>
      <c r="E16" s="14">
        <v>32.86</v>
      </c>
      <c r="F16" s="3">
        <v>521</v>
      </c>
      <c r="G16" s="22">
        <f t="shared" si="0"/>
        <v>193.17658349328215</v>
      </c>
      <c r="H16" s="4">
        <v>2021</v>
      </c>
      <c r="I16" s="4">
        <v>18448</v>
      </c>
      <c r="J16" s="6">
        <v>0.183</v>
      </c>
      <c r="K16" s="4">
        <v>64487</v>
      </c>
      <c r="L16" s="15">
        <v>136803</v>
      </c>
      <c r="M16" s="4">
        <v>31240</v>
      </c>
      <c r="N16" s="15">
        <v>200746572</v>
      </c>
      <c r="O16" s="3" t="s">
        <v>10</v>
      </c>
      <c r="P16" s="15">
        <v>43733888</v>
      </c>
      <c r="Q16" s="3" t="s">
        <v>10</v>
      </c>
      <c r="R16" s="4">
        <v>51162801</v>
      </c>
    </row>
    <row r="17" spans="1:18" x14ac:dyDescent="0.25">
      <c r="A17" s="10">
        <v>2014</v>
      </c>
      <c r="B17" s="12">
        <v>318386421</v>
      </c>
      <c r="C17" s="4">
        <v>82283</v>
      </c>
      <c r="D17" s="5">
        <v>25.84</v>
      </c>
      <c r="E17" s="14">
        <v>26.59</v>
      </c>
      <c r="F17" s="3">
        <v>515</v>
      </c>
      <c r="G17" s="22">
        <f t="shared" si="0"/>
        <v>159.77281553398058</v>
      </c>
      <c r="H17" s="4">
        <v>1753</v>
      </c>
      <c r="I17" s="4">
        <v>14453</v>
      </c>
      <c r="J17" s="6">
        <v>0.17599999999999999</v>
      </c>
      <c r="K17" s="4">
        <v>53954</v>
      </c>
      <c r="L17" s="15">
        <v>110611</v>
      </c>
      <c r="M17" s="4">
        <v>23115</v>
      </c>
      <c r="N17" s="15">
        <v>200936790</v>
      </c>
      <c r="O17" s="3" t="s">
        <v>10</v>
      </c>
      <c r="P17" s="15">
        <v>44254976</v>
      </c>
      <c r="Q17" s="3" t="s">
        <v>10</v>
      </c>
      <c r="R17" s="4">
        <v>52196877</v>
      </c>
    </row>
    <row r="18" spans="1:18" x14ac:dyDescent="0.25">
      <c r="A18" s="10">
        <v>2015</v>
      </c>
      <c r="B18" s="12">
        <v>320742673</v>
      </c>
      <c r="C18" s="4">
        <v>75564</v>
      </c>
      <c r="D18" s="5">
        <v>23.55</v>
      </c>
      <c r="E18" s="14">
        <v>24.37</v>
      </c>
      <c r="F18" s="3">
        <v>535</v>
      </c>
      <c r="G18" s="22">
        <f t="shared" si="0"/>
        <v>141.24112149532709</v>
      </c>
      <c r="H18" s="4">
        <v>1649</v>
      </c>
      <c r="I18" s="4">
        <v>15293</v>
      </c>
      <c r="J18" s="6">
        <v>0.20200000000000001</v>
      </c>
      <c r="K18" s="4">
        <v>45590</v>
      </c>
      <c r="L18" s="15">
        <v>105538</v>
      </c>
      <c r="M18" s="4">
        <v>24738</v>
      </c>
      <c r="N18" s="15">
        <v>201055046</v>
      </c>
      <c r="O18" s="4">
        <v>15350</v>
      </c>
      <c r="P18" s="15">
        <v>44782499</v>
      </c>
      <c r="Q18" s="4">
        <v>6554</v>
      </c>
      <c r="R18" s="4">
        <v>53298017</v>
      </c>
    </row>
    <row r="19" spans="1:18" x14ac:dyDescent="0.25">
      <c r="A19" s="10">
        <v>2016</v>
      </c>
      <c r="B19" s="12">
        <v>323071342</v>
      </c>
      <c r="C19" s="4">
        <v>76440</v>
      </c>
      <c r="D19" s="5">
        <v>23.66</v>
      </c>
      <c r="E19" s="14">
        <v>24.52</v>
      </c>
      <c r="F19" s="3">
        <v>553</v>
      </c>
      <c r="G19" s="22">
        <f t="shared" si="0"/>
        <v>138.22784810126583</v>
      </c>
      <c r="H19" s="4">
        <v>1490</v>
      </c>
      <c r="I19" s="4">
        <v>13775</v>
      </c>
      <c r="J19" s="6">
        <v>0.18</v>
      </c>
      <c r="K19" s="4">
        <v>49440</v>
      </c>
      <c r="L19" s="15">
        <v>103439</v>
      </c>
      <c r="M19" s="4">
        <v>24095</v>
      </c>
      <c r="N19" s="15">
        <v>201145487</v>
      </c>
      <c r="O19" s="4">
        <v>15502</v>
      </c>
      <c r="P19" s="15">
        <v>45304031</v>
      </c>
      <c r="Q19" s="3" t="s">
        <v>10</v>
      </c>
      <c r="R19" s="4">
        <v>54418774</v>
      </c>
    </row>
    <row r="20" spans="1:18" x14ac:dyDescent="0.25">
      <c r="A20" s="10">
        <v>2017</v>
      </c>
      <c r="B20" s="12">
        <v>325147121</v>
      </c>
      <c r="C20" s="4">
        <v>82701</v>
      </c>
      <c r="D20" s="5">
        <v>25.43</v>
      </c>
      <c r="E20" s="14">
        <v>26.34</v>
      </c>
      <c r="F20" s="3">
        <v>625</v>
      </c>
      <c r="G20" s="22">
        <f t="shared" si="0"/>
        <v>132.32159999999999</v>
      </c>
      <c r="H20" s="4">
        <v>1491</v>
      </c>
      <c r="I20" s="4">
        <v>13224</v>
      </c>
      <c r="J20" s="6">
        <v>0.16</v>
      </c>
      <c r="K20" s="4">
        <v>56782</v>
      </c>
      <c r="L20" s="15">
        <v>108620</v>
      </c>
      <c r="M20" s="4">
        <v>28052</v>
      </c>
      <c r="N20" s="15">
        <v>201135983</v>
      </c>
      <c r="O20" s="3" t="s">
        <v>10</v>
      </c>
      <c r="P20" s="15">
        <v>45788656</v>
      </c>
      <c r="Q20" s="3" t="s">
        <v>10</v>
      </c>
      <c r="R20" s="4">
        <v>55468177</v>
      </c>
    </row>
    <row r="21" spans="1:18" x14ac:dyDescent="0.25">
      <c r="A21" s="10">
        <v>2018</v>
      </c>
      <c r="B21" s="24">
        <v>326838199</v>
      </c>
      <c r="C21" s="4">
        <v>85075</v>
      </c>
      <c r="D21" s="5">
        <v>26</v>
      </c>
      <c r="E21" s="27">
        <v>26.87</v>
      </c>
      <c r="F21" s="29">
        <v>630</v>
      </c>
      <c r="G21" s="22">
        <f t="shared" si="0"/>
        <v>135.03968253968253</v>
      </c>
      <c r="H21" s="4">
        <v>1535</v>
      </c>
      <c r="I21" s="4">
        <v>16203</v>
      </c>
      <c r="J21" s="6">
        <v>0.19</v>
      </c>
      <c r="K21" s="4">
        <v>53318</v>
      </c>
      <c r="L21" s="15">
        <v>116832</v>
      </c>
      <c r="M21" s="4">
        <v>26582</v>
      </c>
      <c r="N21" s="15">
        <v>201068278</v>
      </c>
      <c r="O21" s="3" t="s">
        <v>10</v>
      </c>
      <c r="P21" s="15">
        <v>46262846</v>
      </c>
      <c r="Q21" s="3" t="s">
        <v>10</v>
      </c>
      <c r="R21" s="4">
        <v>56543726</v>
      </c>
    </row>
    <row r="22" spans="1:18" x14ac:dyDescent="0.25">
      <c r="A22" s="10">
        <v>2019</v>
      </c>
      <c r="B22" s="15">
        <v>328329953</v>
      </c>
      <c r="C22" s="4">
        <v>86637</v>
      </c>
      <c r="D22" s="3">
        <v>26.38</v>
      </c>
      <c r="E22" s="28">
        <v>27.64</v>
      </c>
      <c r="F22" s="30">
        <v>673</v>
      </c>
      <c r="G22" s="22">
        <f t="shared" si="0"/>
        <v>128.73254086181277</v>
      </c>
      <c r="H22" s="4">
        <v>1647</v>
      </c>
      <c r="I22" s="4">
        <v>15690</v>
      </c>
      <c r="J22" s="6">
        <v>0.18099999999999999</v>
      </c>
      <c r="K22" s="4">
        <v>55885</v>
      </c>
      <c r="L22" s="15">
        <v>117390</v>
      </c>
      <c r="M22" s="4">
        <v>29271</v>
      </c>
      <c r="N22" s="15">
        <v>200897980</v>
      </c>
      <c r="O22" s="3" t="s">
        <v>10</v>
      </c>
      <c r="P22" s="15">
        <v>46794222</v>
      </c>
      <c r="Q22" s="3" t="s">
        <v>10</v>
      </c>
      <c r="R22" s="4">
        <v>56929627</v>
      </c>
    </row>
    <row r="23" spans="1:18" x14ac:dyDescent="0.25">
      <c r="A23" s="10">
        <v>2020</v>
      </c>
      <c r="B23" s="15">
        <v>329484123</v>
      </c>
      <c r="C23" s="4">
        <v>82769</v>
      </c>
      <c r="D23" s="3">
        <v>25.12</v>
      </c>
      <c r="E23" s="28">
        <v>26.46</v>
      </c>
      <c r="F23" s="30">
        <v>798</v>
      </c>
      <c r="G23" s="22">
        <f t="shared" si="0"/>
        <v>103.72055137844612</v>
      </c>
      <c r="H23" s="4">
        <v>1591</v>
      </c>
      <c r="I23" s="4">
        <v>17363</v>
      </c>
      <c r="J23" s="6">
        <v>0.21</v>
      </c>
      <c r="K23" s="4">
        <v>48738</v>
      </c>
      <c r="L23" s="15">
        <v>116800</v>
      </c>
      <c r="M23" s="4">
        <v>28631</v>
      </c>
      <c r="N23" s="15">
        <v>200499383</v>
      </c>
      <c r="O23" s="3" t="s">
        <v>10</v>
      </c>
      <c r="P23" s="15">
        <v>47181245</v>
      </c>
      <c r="Q23" s="3" t="s">
        <v>10</v>
      </c>
      <c r="R23" s="4">
        <v>57752267</v>
      </c>
    </row>
    <row r="24" spans="1:18" x14ac:dyDescent="0.25">
      <c r="A24" s="10">
        <v>2021</v>
      </c>
      <c r="B24" s="15">
        <v>331893745</v>
      </c>
      <c r="C24" s="4">
        <v>74269</v>
      </c>
      <c r="D24" s="26">
        <v>22.38</v>
      </c>
      <c r="E24" s="3">
        <v>23.82</v>
      </c>
      <c r="F24" s="29">
        <v>683</v>
      </c>
      <c r="G24" s="22">
        <f t="shared" si="0"/>
        <v>108.7393850658858</v>
      </c>
      <c r="H24" s="28">
        <v>1573</v>
      </c>
      <c r="I24" s="38">
        <v>16298</v>
      </c>
      <c r="J24" s="6">
        <v>0.219</v>
      </c>
      <c r="K24" s="4">
        <v>42324</v>
      </c>
      <c r="L24" s="15">
        <v>106213</v>
      </c>
      <c r="M24" s="65" t="s">
        <v>44</v>
      </c>
      <c r="N24" s="64"/>
      <c r="O24" s="64"/>
      <c r="P24" s="64"/>
      <c r="Q24" s="64"/>
      <c r="R24" s="64"/>
    </row>
    <row r="25" spans="1:18" x14ac:dyDescent="0.25">
      <c r="A25" s="10">
        <v>2022</v>
      </c>
      <c r="B25" s="15">
        <v>333287557</v>
      </c>
      <c r="C25" s="4">
        <v>74150</v>
      </c>
      <c r="D25" s="3">
        <v>22.25</v>
      </c>
      <c r="E25" s="3">
        <v>23.47</v>
      </c>
      <c r="F25" s="29">
        <v>817</v>
      </c>
      <c r="G25" s="22">
        <f t="shared" si="0"/>
        <v>90.758873929008573</v>
      </c>
      <c r="H25" s="4">
        <v>2045</v>
      </c>
      <c r="I25" s="4">
        <v>12538</v>
      </c>
      <c r="J25" s="6">
        <v>0.16900000000000001</v>
      </c>
      <c r="K25" s="31">
        <v>49576</v>
      </c>
      <c r="L25" s="31">
        <v>98723</v>
      </c>
      <c r="M25" s="65" t="s">
        <v>44</v>
      </c>
      <c r="N25" s="64"/>
      <c r="O25" s="64"/>
      <c r="P25" s="64"/>
      <c r="Q25" s="64"/>
      <c r="R25" s="64"/>
    </row>
    <row r="26" spans="1:18" x14ac:dyDescent="0.25">
      <c r="A26" s="52" t="s">
        <v>45</v>
      </c>
      <c r="B26" s="53"/>
      <c r="C26" s="54">
        <f>SUM(C4:C25)</f>
        <v>1756284</v>
      </c>
      <c r="D26" s="55">
        <v>26</v>
      </c>
      <c r="E26" s="61">
        <v>26.63</v>
      </c>
      <c r="F26" s="57">
        <f>SUM(F4:F25)</f>
        <v>11490</v>
      </c>
      <c r="G26" s="63">
        <f>SUM(C26/F26)</f>
        <v>152.85326370757181</v>
      </c>
      <c r="H26" s="54">
        <v>29228</v>
      </c>
      <c r="I26" s="54">
        <v>198161</v>
      </c>
      <c r="J26" s="58">
        <v>0.123</v>
      </c>
      <c r="K26" s="54">
        <v>1219469</v>
      </c>
      <c r="L26" s="59">
        <v>1996259</v>
      </c>
      <c r="M26" s="60"/>
      <c r="N26" s="56"/>
      <c r="O26" s="60"/>
      <c r="P26" s="56"/>
      <c r="Q26" s="60"/>
      <c r="R26" s="60"/>
    </row>
    <row r="27" spans="1:18" x14ac:dyDescent="0.25">
      <c r="A27" s="8"/>
      <c r="C27" s="4"/>
    </row>
    <row r="28" spans="1:18" x14ac:dyDescent="0.25">
      <c r="A28" s="8" t="s">
        <v>46</v>
      </c>
      <c r="C28" s="4"/>
    </row>
    <row r="29" spans="1:18" x14ac:dyDescent="0.25">
      <c r="A29" s="8" t="s">
        <v>21</v>
      </c>
      <c r="C29" s="4"/>
      <c r="F29" s="4"/>
      <c r="G29" s="4"/>
    </row>
    <row r="30" spans="1:18" x14ac:dyDescent="0.25">
      <c r="A30" s="8" t="s">
        <v>22</v>
      </c>
      <c r="F30" s="4"/>
      <c r="G30" s="4"/>
    </row>
    <row r="31" spans="1:18" x14ac:dyDescent="0.25">
      <c r="A31" s="8" t="s">
        <v>23</v>
      </c>
      <c r="F31" s="4"/>
      <c r="G31" s="4"/>
    </row>
    <row r="32" spans="1:18" x14ac:dyDescent="0.25">
      <c r="F32"/>
      <c r="G32"/>
    </row>
    <row r="33" spans="6:7" x14ac:dyDescent="0.25">
      <c r="F33"/>
      <c r="G33"/>
    </row>
    <row r="34" spans="6:7" x14ac:dyDescent="0.25">
      <c r="F34"/>
      <c r="G34"/>
    </row>
    <row r="35" spans="6:7" x14ac:dyDescent="0.25">
      <c r="F35"/>
      <c r="G35"/>
    </row>
    <row r="36" spans="6:7" x14ac:dyDescent="0.25">
      <c r="F36"/>
      <c r="G36"/>
    </row>
    <row r="37" spans="6:7" x14ac:dyDescent="0.25">
      <c r="F37"/>
      <c r="G37"/>
    </row>
  </sheetData>
  <mergeCells count="2">
    <mergeCell ref="M24:R24"/>
    <mergeCell ref="M25:R2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workbookViewId="0">
      <selection activeCell="H32" sqref="H32"/>
    </sheetView>
  </sheetViews>
  <sheetFormatPr defaultRowHeight="15" x14ac:dyDescent="0.25"/>
  <cols>
    <col min="2" max="3" width="14" style="3" customWidth="1"/>
    <col min="4" max="4" width="12.5703125" style="3" customWidth="1"/>
    <col min="5" max="7" width="15.42578125" style="3" customWidth="1"/>
    <col min="8" max="14" width="9.140625" style="3"/>
    <col min="15" max="16" width="14.42578125" style="3" customWidth="1"/>
    <col min="17" max="18" width="9.140625" style="3"/>
    <col min="19" max="19" width="11.7109375" style="3" customWidth="1"/>
    <col min="20" max="23" width="19.85546875" style="3" customWidth="1"/>
  </cols>
  <sheetData>
    <row r="1" spans="1:23" ht="18.75" x14ac:dyDescent="0.3">
      <c r="A1" s="62" t="s">
        <v>49</v>
      </c>
    </row>
    <row r="2" spans="1:23" x14ac:dyDescent="0.25">
      <c r="A2" s="8"/>
    </row>
    <row r="3" spans="1:23" x14ac:dyDescent="0.25">
      <c r="A3" s="8"/>
      <c r="C3" s="49" t="s">
        <v>27</v>
      </c>
      <c r="D3" s="49"/>
      <c r="E3" s="49"/>
      <c r="F3" s="49" t="s">
        <v>41</v>
      </c>
      <c r="G3" s="49"/>
      <c r="H3" s="48" t="s">
        <v>26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50" t="s">
        <v>25</v>
      </c>
      <c r="T3" s="50"/>
      <c r="U3" s="50"/>
      <c r="V3" s="50"/>
      <c r="W3" s="51"/>
    </row>
    <row r="4" spans="1:23" ht="60" x14ac:dyDescent="0.25">
      <c r="A4" s="9" t="s">
        <v>0</v>
      </c>
      <c r="B4" s="11" t="s">
        <v>16</v>
      </c>
      <c r="C4" s="7" t="s">
        <v>35</v>
      </c>
      <c r="D4" s="7" t="s">
        <v>36</v>
      </c>
      <c r="E4" s="13" t="s">
        <v>37</v>
      </c>
      <c r="F4" s="7" t="s">
        <v>35</v>
      </c>
      <c r="G4" s="13" t="s">
        <v>37</v>
      </c>
      <c r="H4" s="11" t="s">
        <v>38</v>
      </c>
      <c r="I4" s="7" t="s">
        <v>8</v>
      </c>
      <c r="J4" s="13" t="s">
        <v>5</v>
      </c>
      <c r="K4" s="7" t="s">
        <v>12</v>
      </c>
      <c r="L4" s="13" t="s">
        <v>5</v>
      </c>
      <c r="M4" s="7" t="s">
        <v>11</v>
      </c>
      <c r="N4" s="13" t="s">
        <v>5</v>
      </c>
      <c r="O4" s="7" t="s">
        <v>39</v>
      </c>
      <c r="P4" s="13" t="s">
        <v>40</v>
      </c>
      <c r="Q4" s="7" t="s">
        <v>13</v>
      </c>
      <c r="R4" s="7" t="s">
        <v>14</v>
      </c>
      <c r="S4" s="11" t="s">
        <v>15</v>
      </c>
      <c r="T4" s="7" t="s">
        <v>31</v>
      </c>
      <c r="U4" s="7" t="s">
        <v>32</v>
      </c>
      <c r="V4" s="7" t="s">
        <v>33</v>
      </c>
      <c r="W4" s="13" t="s">
        <v>34</v>
      </c>
    </row>
    <row r="5" spans="1:23" x14ac:dyDescent="0.25">
      <c r="A5" s="10">
        <v>1999</v>
      </c>
      <c r="B5" s="12">
        <v>279040238</v>
      </c>
      <c r="C5" s="3">
        <v>407</v>
      </c>
      <c r="D5" s="3">
        <v>398</v>
      </c>
      <c r="E5" s="19" t="s">
        <v>20</v>
      </c>
      <c r="F5" s="19" t="s">
        <v>20</v>
      </c>
      <c r="G5" s="19" t="s">
        <v>20</v>
      </c>
      <c r="H5" s="21">
        <v>0.14000000000000001</v>
      </c>
      <c r="I5" s="3">
        <v>197</v>
      </c>
      <c r="J5" s="14">
        <v>0.1</v>
      </c>
      <c r="K5" s="3">
        <v>125</v>
      </c>
      <c r="L5" s="14">
        <v>0.35</v>
      </c>
      <c r="M5" s="3">
        <v>58</v>
      </c>
      <c r="N5" s="19">
        <v>0.16</v>
      </c>
      <c r="O5" s="22">
        <f>SUM(L5/J5)</f>
        <v>3.4999999999999996</v>
      </c>
      <c r="P5" s="23">
        <f>SUM(N5/J5)</f>
        <v>1.5999999999999999</v>
      </c>
      <c r="Q5" s="3">
        <v>299</v>
      </c>
      <c r="R5" s="16">
        <f t="shared" ref="R5:R28" si="0">SUM(Q5/D5)</f>
        <v>0.75125628140703515</v>
      </c>
      <c r="S5" s="20">
        <f t="shared" ref="S5:S28" si="1">SUM((T5+U5+V5)/C5)</f>
        <v>0.36855036855036855</v>
      </c>
      <c r="T5" s="3">
        <v>30</v>
      </c>
      <c r="U5" s="3">
        <v>103</v>
      </c>
      <c r="V5" s="3">
        <v>17</v>
      </c>
      <c r="W5" s="19">
        <v>46</v>
      </c>
    </row>
    <row r="6" spans="1:23" x14ac:dyDescent="0.25">
      <c r="A6" s="10">
        <v>2000</v>
      </c>
      <c r="B6" s="12">
        <v>282171936</v>
      </c>
      <c r="C6" s="3">
        <v>365</v>
      </c>
      <c r="D6" s="3">
        <v>359</v>
      </c>
      <c r="E6" s="19" t="s">
        <v>20</v>
      </c>
      <c r="F6" s="19" t="s">
        <v>20</v>
      </c>
      <c r="G6" s="19" t="s">
        <v>20</v>
      </c>
      <c r="H6" s="21">
        <v>0.13</v>
      </c>
      <c r="I6" s="3">
        <v>187</v>
      </c>
      <c r="J6" s="14">
        <v>0.1</v>
      </c>
      <c r="K6" s="3">
        <v>110</v>
      </c>
      <c r="L6" s="14">
        <v>0.3</v>
      </c>
      <c r="M6" s="3">
        <v>48</v>
      </c>
      <c r="N6" s="19">
        <v>0.12</v>
      </c>
      <c r="O6" s="22">
        <f t="shared" ref="O6:O28" si="2">SUM(L6/J6)</f>
        <v>2.9999999999999996</v>
      </c>
      <c r="P6" s="23">
        <f t="shared" ref="P6:P28" si="3">SUM(N6/J6)</f>
        <v>1.2</v>
      </c>
      <c r="Q6" s="3">
        <v>270</v>
      </c>
      <c r="R6" s="16">
        <f t="shared" si="0"/>
        <v>0.75208913649025066</v>
      </c>
      <c r="S6" s="20">
        <f t="shared" si="1"/>
        <v>0.4</v>
      </c>
      <c r="T6" s="3">
        <v>39</v>
      </c>
      <c r="U6" s="3">
        <v>85</v>
      </c>
      <c r="V6" s="3">
        <v>22</v>
      </c>
      <c r="W6" s="19">
        <v>38</v>
      </c>
    </row>
    <row r="7" spans="1:23" x14ac:dyDescent="0.25">
      <c r="A7" s="10">
        <v>2001</v>
      </c>
      <c r="B7" s="12">
        <v>284968955</v>
      </c>
      <c r="C7" s="3">
        <v>397</v>
      </c>
      <c r="D7" s="3">
        <v>396</v>
      </c>
      <c r="E7" s="19" t="s">
        <v>20</v>
      </c>
      <c r="F7" s="19" t="s">
        <v>20</v>
      </c>
      <c r="G7" s="19" t="s">
        <v>20</v>
      </c>
      <c r="H7" s="21">
        <v>0.14000000000000001</v>
      </c>
      <c r="I7" s="3">
        <v>230</v>
      </c>
      <c r="J7" s="14">
        <v>0.12</v>
      </c>
      <c r="K7" s="3">
        <v>82</v>
      </c>
      <c r="L7" s="14">
        <v>0.22</v>
      </c>
      <c r="M7" s="3">
        <v>65</v>
      </c>
      <c r="N7" s="19">
        <v>0.15</v>
      </c>
      <c r="O7" s="22">
        <f t="shared" si="2"/>
        <v>1.8333333333333335</v>
      </c>
      <c r="P7" s="23">
        <f t="shared" si="3"/>
        <v>1.25</v>
      </c>
      <c r="Q7" s="3">
        <v>323</v>
      </c>
      <c r="R7" s="16">
        <f t="shared" si="0"/>
        <v>0.81565656565656564</v>
      </c>
      <c r="S7" s="20">
        <f t="shared" si="1"/>
        <v>0.36523929471032746</v>
      </c>
      <c r="T7" s="3">
        <v>33</v>
      </c>
      <c r="U7" s="3">
        <v>97</v>
      </c>
      <c r="V7" s="3">
        <v>15</v>
      </c>
      <c r="W7" s="19">
        <v>61</v>
      </c>
    </row>
    <row r="8" spans="1:23" x14ac:dyDescent="0.25">
      <c r="A8" s="10">
        <v>2002</v>
      </c>
      <c r="B8" s="12">
        <v>287625193</v>
      </c>
      <c r="C8" s="3">
        <v>389</v>
      </c>
      <c r="D8" s="3">
        <v>384</v>
      </c>
      <c r="E8" s="19" t="s">
        <v>20</v>
      </c>
      <c r="F8" s="19" t="s">
        <v>20</v>
      </c>
      <c r="G8" s="19" t="s">
        <v>20</v>
      </c>
      <c r="H8" s="21">
        <v>0.13</v>
      </c>
      <c r="I8" s="3">
        <v>191</v>
      </c>
      <c r="J8" s="14">
        <v>0.1</v>
      </c>
      <c r="K8" s="3">
        <v>109</v>
      </c>
      <c r="L8" s="14">
        <v>0.28999999999999998</v>
      </c>
      <c r="M8" s="3">
        <v>68</v>
      </c>
      <c r="N8" s="19">
        <v>0.16</v>
      </c>
      <c r="O8" s="22">
        <f t="shared" si="2"/>
        <v>2.8999999999999995</v>
      </c>
      <c r="P8" s="23">
        <f t="shared" si="3"/>
        <v>1.5999999999999999</v>
      </c>
      <c r="Q8" s="3">
        <v>300</v>
      </c>
      <c r="R8" s="16">
        <f t="shared" si="0"/>
        <v>0.78125</v>
      </c>
      <c r="S8" s="20">
        <f t="shared" si="1"/>
        <v>0.41645244215938304</v>
      </c>
      <c r="T8" s="3">
        <v>32</v>
      </c>
      <c r="U8" s="3">
        <v>119</v>
      </c>
      <c r="V8" s="3">
        <v>11</v>
      </c>
      <c r="W8" s="19">
        <v>39</v>
      </c>
    </row>
    <row r="9" spans="1:23" x14ac:dyDescent="0.25">
      <c r="A9" s="10">
        <v>2003</v>
      </c>
      <c r="B9" s="12">
        <v>290107933</v>
      </c>
      <c r="C9" s="3">
        <v>431</v>
      </c>
      <c r="D9" s="3">
        <v>423</v>
      </c>
      <c r="E9" s="19" t="s">
        <v>20</v>
      </c>
      <c r="F9" s="19" t="s">
        <v>20</v>
      </c>
      <c r="G9" s="19" t="s">
        <v>20</v>
      </c>
      <c r="H9" s="21">
        <v>0.15</v>
      </c>
      <c r="I9" s="3">
        <v>211</v>
      </c>
      <c r="J9" s="14">
        <v>0.11</v>
      </c>
      <c r="K9" s="3">
        <v>117</v>
      </c>
      <c r="L9" s="14">
        <v>0.31</v>
      </c>
      <c r="M9" s="3">
        <v>74</v>
      </c>
      <c r="N9" s="19">
        <v>0.15</v>
      </c>
      <c r="O9" s="22">
        <f t="shared" si="2"/>
        <v>2.8181818181818183</v>
      </c>
      <c r="P9" s="23">
        <f t="shared" si="3"/>
        <v>1.3636363636363635</v>
      </c>
      <c r="Q9" s="3">
        <v>347</v>
      </c>
      <c r="R9" s="16">
        <f t="shared" si="0"/>
        <v>0.82033096926713944</v>
      </c>
      <c r="S9" s="20">
        <f t="shared" si="1"/>
        <v>0.39675174013921116</v>
      </c>
      <c r="T9" s="3">
        <v>36</v>
      </c>
      <c r="U9" s="3">
        <v>126</v>
      </c>
      <c r="V9" s="3">
        <v>9</v>
      </c>
      <c r="W9" s="19">
        <v>58</v>
      </c>
    </row>
    <row r="10" spans="1:23" x14ac:dyDescent="0.25">
      <c r="A10" s="10">
        <v>2004</v>
      </c>
      <c r="B10" s="12">
        <v>292805298</v>
      </c>
      <c r="C10" s="3">
        <v>377</v>
      </c>
      <c r="D10" s="3">
        <v>372</v>
      </c>
      <c r="E10" s="19" t="s">
        <v>20</v>
      </c>
      <c r="F10" s="19" t="s">
        <v>20</v>
      </c>
      <c r="G10" s="19" t="s">
        <v>20</v>
      </c>
      <c r="H10" s="21">
        <v>0.13</v>
      </c>
      <c r="I10" s="3">
        <v>187</v>
      </c>
      <c r="J10" s="14">
        <v>0.1</v>
      </c>
      <c r="K10" s="3">
        <v>90</v>
      </c>
      <c r="L10" s="14">
        <v>0.24</v>
      </c>
      <c r="M10" s="3">
        <v>77</v>
      </c>
      <c r="N10" s="19">
        <v>0.16</v>
      </c>
      <c r="O10" s="22">
        <f t="shared" si="2"/>
        <v>2.4</v>
      </c>
      <c r="P10" s="23">
        <f t="shared" si="3"/>
        <v>1.5999999999999999</v>
      </c>
      <c r="Q10" s="3">
        <v>311</v>
      </c>
      <c r="R10" s="16">
        <f t="shared" si="0"/>
        <v>0.83602150537634412</v>
      </c>
      <c r="S10" s="20">
        <f t="shared" si="1"/>
        <v>0.37931034482758619</v>
      </c>
      <c r="T10" s="3">
        <v>37</v>
      </c>
      <c r="U10" s="3">
        <v>93</v>
      </c>
      <c r="V10" s="3">
        <v>13</v>
      </c>
      <c r="W10" s="19">
        <v>56</v>
      </c>
    </row>
    <row r="11" spans="1:23" x14ac:dyDescent="0.25">
      <c r="A11" s="10">
        <v>2005</v>
      </c>
      <c r="B11" s="12">
        <v>295516599</v>
      </c>
      <c r="C11" s="3">
        <v>429</v>
      </c>
      <c r="D11" s="3">
        <v>414</v>
      </c>
      <c r="E11" s="19" t="s">
        <v>20</v>
      </c>
      <c r="F11" s="19" t="s">
        <v>20</v>
      </c>
      <c r="G11" s="19" t="s">
        <v>20</v>
      </c>
      <c r="H11" s="21">
        <v>0.14000000000000001</v>
      </c>
      <c r="I11" s="3">
        <v>208</v>
      </c>
      <c r="J11" s="14">
        <v>0.11</v>
      </c>
      <c r="K11" s="3">
        <v>112</v>
      </c>
      <c r="L11" s="14">
        <v>0.3</v>
      </c>
      <c r="M11" s="3">
        <v>81</v>
      </c>
      <c r="N11" s="19">
        <v>0.16</v>
      </c>
      <c r="O11" s="22">
        <f t="shared" si="2"/>
        <v>2.7272727272727271</v>
      </c>
      <c r="P11" s="23">
        <f t="shared" si="3"/>
        <v>1.4545454545454546</v>
      </c>
      <c r="Q11" s="3">
        <v>330</v>
      </c>
      <c r="R11" s="16">
        <f t="shared" si="0"/>
        <v>0.79710144927536231</v>
      </c>
      <c r="S11" s="20">
        <f t="shared" si="1"/>
        <v>0.41724941724941728</v>
      </c>
      <c r="T11" s="3">
        <v>40</v>
      </c>
      <c r="U11" s="3">
        <v>128</v>
      </c>
      <c r="V11" s="3">
        <v>11</v>
      </c>
      <c r="W11" s="19">
        <v>62</v>
      </c>
    </row>
    <row r="12" spans="1:23" x14ac:dyDescent="0.25">
      <c r="A12" s="10">
        <v>2006</v>
      </c>
      <c r="B12" s="12">
        <v>298379912</v>
      </c>
      <c r="C12" s="3">
        <v>437</v>
      </c>
      <c r="D12" s="3">
        <v>434</v>
      </c>
      <c r="E12" s="19" t="s">
        <v>20</v>
      </c>
      <c r="F12" s="19" t="s">
        <v>20</v>
      </c>
      <c r="G12" s="19" t="s">
        <v>20</v>
      </c>
      <c r="H12" s="21">
        <v>0.15</v>
      </c>
      <c r="I12" s="3">
        <v>208</v>
      </c>
      <c r="J12" s="14">
        <v>0.11</v>
      </c>
      <c r="K12" s="3">
        <v>115</v>
      </c>
      <c r="L12" s="14">
        <v>0.3</v>
      </c>
      <c r="M12" s="3">
        <v>94</v>
      </c>
      <c r="N12" s="19">
        <v>0.19</v>
      </c>
      <c r="O12" s="22">
        <f t="shared" si="2"/>
        <v>2.7272727272727271</v>
      </c>
      <c r="P12" s="23">
        <f t="shared" si="3"/>
        <v>1.7272727272727273</v>
      </c>
      <c r="Q12" s="3">
        <v>360</v>
      </c>
      <c r="R12" s="16">
        <f t="shared" si="0"/>
        <v>0.82949308755760365</v>
      </c>
      <c r="S12" s="20">
        <f t="shared" si="1"/>
        <v>0.43707093821510296</v>
      </c>
      <c r="T12" s="3">
        <v>42</v>
      </c>
      <c r="U12" s="3">
        <v>133</v>
      </c>
      <c r="V12" s="3">
        <v>16</v>
      </c>
      <c r="W12" s="19">
        <v>52</v>
      </c>
    </row>
    <row r="13" spans="1:23" x14ac:dyDescent="0.25">
      <c r="A13" s="10">
        <v>2007</v>
      </c>
      <c r="B13" s="12">
        <v>301231207</v>
      </c>
      <c r="C13" s="3">
        <v>421</v>
      </c>
      <c r="D13" s="3">
        <v>412</v>
      </c>
      <c r="E13" s="19" t="s">
        <v>20</v>
      </c>
      <c r="F13" s="19" t="s">
        <v>20</v>
      </c>
      <c r="G13" s="19" t="s">
        <v>20</v>
      </c>
      <c r="H13" s="21">
        <v>0.14000000000000001</v>
      </c>
      <c r="I13" s="3">
        <v>183</v>
      </c>
      <c r="J13" s="14">
        <v>0.1</v>
      </c>
      <c r="K13" s="3">
        <v>124</v>
      </c>
      <c r="L13" s="14">
        <v>0.31</v>
      </c>
      <c r="M13" s="3">
        <v>95</v>
      </c>
      <c r="N13" s="19">
        <v>0.19</v>
      </c>
      <c r="O13" s="22">
        <f t="shared" si="2"/>
        <v>3.0999999999999996</v>
      </c>
      <c r="P13" s="23">
        <f t="shared" si="3"/>
        <v>1.9</v>
      </c>
      <c r="Q13" s="3">
        <v>351</v>
      </c>
      <c r="R13" s="16">
        <f t="shared" si="0"/>
        <v>0.85194174757281549</v>
      </c>
      <c r="S13" s="20">
        <f t="shared" si="1"/>
        <v>0.39904988123515439</v>
      </c>
      <c r="T13" s="3">
        <v>41</v>
      </c>
      <c r="U13" s="3">
        <v>116</v>
      </c>
      <c r="V13" s="3">
        <v>11</v>
      </c>
      <c r="W13" s="19">
        <v>51</v>
      </c>
    </row>
    <row r="14" spans="1:23" x14ac:dyDescent="0.25">
      <c r="A14" s="10">
        <v>2008</v>
      </c>
      <c r="B14" s="12">
        <v>304093966</v>
      </c>
      <c r="C14" s="3">
        <v>382</v>
      </c>
      <c r="D14" s="3">
        <v>381</v>
      </c>
      <c r="E14" s="19" t="s">
        <v>20</v>
      </c>
      <c r="F14" s="19">
        <v>12</v>
      </c>
      <c r="G14" s="19" t="s">
        <v>20</v>
      </c>
      <c r="H14" s="21">
        <v>0.13</v>
      </c>
      <c r="I14" s="3">
        <v>167</v>
      </c>
      <c r="J14" s="14">
        <v>0.09</v>
      </c>
      <c r="K14" s="3">
        <v>120</v>
      </c>
      <c r="L14" s="14">
        <v>0.3</v>
      </c>
      <c r="M14" s="3">
        <v>79</v>
      </c>
      <c r="N14" s="19">
        <v>0.16</v>
      </c>
      <c r="O14" s="22">
        <f t="shared" si="2"/>
        <v>3.3333333333333335</v>
      </c>
      <c r="P14" s="23">
        <f t="shared" si="3"/>
        <v>1.7777777777777779</v>
      </c>
      <c r="Q14" s="3">
        <v>326</v>
      </c>
      <c r="R14" s="16">
        <f t="shared" si="0"/>
        <v>0.85564304461942253</v>
      </c>
      <c r="S14" s="20">
        <f t="shared" si="1"/>
        <v>0.3900523560209424</v>
      </c>
      <c r="T14" s="3">
        <v>40</v>
      </c>
      <c r="U14" s="3">
        <v>102</v>
      </c>
      <c r="V14" s="3">
        <v>7</v>
      </c>
      <c r="W14" s="19">
        <v>58</v>
      </c>
    </row>
    <row r="15" spans="1:23" x14ac:dyDescent="0.25">
      <c r="A15" s="10">
        <v>2009</v>
      </c>
      <c r="B15" s="12">
        <v>306771529</v>
      </c>
      <c r="C15" s="3">
        <v>403</v>
      </c>
      <c r="D15" s="3">
        <v>395</v>
      </c>
      <c r="E15" s="19" t="s">
        <v>20</v>
      </c>
      <c r="F15" s="19">
        <v>10</v>
      </c>
      <c r="G15" s="19" t="s">
        <v>20</v>
      </c>
      <c r="H15" s="21">
        <v>0.13</v>
      </c>
      <c r="I15" s="3">
        <v>194</v>
      </c>
      <c r="J15" s="14">
        <v>0.1</v>
      </c>
      <c r="K15" s="3">
        <v>112</v>
      </c>
      <c r="L15" s="14">
        <v>0.28000000000000003</v>
      </c>
      <c r="M15" s="3">
        <v>72</v>
      </c>
      <c r="N15" s="19">
        <v>0.14000000000000001</v>
      </c>
      <c r="O15" s="22">
        <f t="shared" si="2"/>
        <v>2.8000000000000003</v>
      </c>
      <c r="P15" s="23">
        <f t="shared" si="3"/>
        <v>1.4000000000000001</v>
      </c>
      <c r="Q15" s="3">
        <v>333</v>
      </c>
      <c r="R15" s="16">
        <f t="shared" si="0"/>
        <v>0.84303797468354436</v>
      </c>
      <c r="S15" s="20">
        <f t="shared" si="1"/>
        <v>0.4143920595533499</v>
      </c>
      <c r="T15" s="3">
        <v>43</v>
      </c>
      <c r="U15" s="3">
        <v>110</v>
      </c>
      <c r="V15" s="3">
        <v>14</v>
      </c>
      <c r="W15" s="19">
        <v>54</v>
      </c>
    </row>
    <row r="16" spans="1:23" x14ac:dyDescent="0.25">
      <c r="A16" s="10">
        <v>2010</v>
      </c>
      <c r="B16" s="12">
        <v>308758105</v>
      </c>
      <c r="C16" s="3">
        <v>415</v>
      </c>
      <c r="D16" s="3">
        <v>412</v>
      </c>
      <c r="E16" s="19" t="s">
        <v>20</v>
      </c>
      <c r="F16" s="19">
        <v>10</v>
      </c>
      <c r="G16" s="19" t="s">
        <v>20</v>
      </c>
      <c r="H16" s="21">
        <v>0.14000000000000001</v>
      </c>
      <c r="I16" s="3">
        <v>220</v>
      </c>
      <c r="J16" s="14">
        <v>0.11</v>
      </c>
      <c r="K16" s="3">
        <v>97</v>
      </c>
      <c r="L16" s="14">
        <v>0.24</v>
      </c>
      <c r="M16" s="3">
        <v>75</v>
      </c>
      <c r="N16" s="19">
        <v>0.14000000000000001</v>
      </c>
      <c r="O16" s="22">
        <f t="shared" si="2"/>
        <v>2.1818181818181817</v>
      </c>
      <c r="P16" s="23">
        <f t="shared" si="3"/>
        <v>1.2727272727272729</v>
      </c>
      <c r="Q16" s="3">
        <v>344</v>
      </c>
      <c r="R16" s="16">
        <f t="shared" si="0"/>
        <v>0.83495145631067957</v>
      </c>
      <c r="S16" s="20">
        <f t="shared" si="1"/>
        <v>0.38072289156626504</v>
      </c>
      <c r="T16" s="3">
        <v>39</v>
      </c>
      <c r="U16" s="3">
        <v>111</v>
      </c>
      <c r="V16" s="3">
        <v>8</v>
      </c>
      <c r="W16" s="19">
        <v>62</v>
      </c>
    </row>
    <row r="17" spans="1:23" x14ac:dyDescent="0.25">
      <c r="A17" s="10">
        <v>2011</v>
      </c>
      <c r="B17" s="12">
        <v>311580009</v>
      </c>
      <c r="C17" s="3">
        <v>498</v>
      </c>
      <c r="D17" s="3">
        <v>492</v>
      </c>
      <c r="E17" s="19" t="s">
        <v>20</v>
      </c>
      <c r="F17" s="19">
        <v>18</v>
      </c>
      <c r="G17" s="19" t="s">
        <v>20</v>
      </c>
      <c r="H17" s="21">
        <v>0.16</v>
      </c>
      <c r="I17" s="3">
        <v>240</v>
      </c>
      <c r="J17" s="14">
        <v>0.12</v>
      </c>
      <c r="K17" s="3">
        <v>131</v>
      </c>
      <c r="L17" s="14">
        <v>0.32</v>
      </c>
      <c r="M17" s="3">
        <v>101</v>
      </c>
      <c r="N17" s="19">
        <v>0.18</v>
      </c>
      <c r="O17" s="22">
        <f t="shared" si="2"/>
        <v>2.666666666666667</v>
      </c>
      <c r="P17" s="23">
        <f t="shared" si="3"/>
        <v>1.5</v>
      </c>
      <c r="Q17" s="3">
        <v>454</v>
      </c>
      <c r="R17" s="16">
        <f t="shared" si="0"/>
        <v>0.92276422764227639</v>
      </c>
      <c r="S17" s="20">
        <f t="shared" si="1"/>
        <v>0.36947791164658633</v>
      </c>
      <c r="T17" s="3">
        <v>50</v>
      </c>
      <c r="U17" s="3">
        <v>118</v>
      </c>
      <c r="V17" s="3">
        <v>16</v>
      </c>
      <c r="W17" s="19">
        <v>94</v>
      </c>
    </row>
    <row r="18" spans="1:23" x14ac:dyDescent="0.25">
      <c r="A18" s="10">
        <v>2012</v>
      </c>
      <c r="B18" s="12">
        <v>313874218</v>
      </c>
      <c r="C18" s="3">
        <v>561</v>
      </c>
      <c r="D18" s="3">
        <v>550</v>
      </c>
      <c r="E18" s="19" t="s">
        <v>20</v>
      </c>
      <c r="F18" s="19">
        <v>15</v>
      </c>
      <c r="G18" s="19" t="s">
        <v>20</v>
      </c>
      <c r="H18" s="21">
        <v>0.18</v>
      </c>
      <c r="I18" s="3">
        <v>269</v>
      </c>
      <c r="J18" s="14">
        <v>0.14000000000000001</v>
      </c>
      <c r="K18" s="3">
        <v>138</v>
      </c>
      <c r="L18" s="14">
        <v>0.33</v>
      </c>
      <c r="M18" s="3">
        <v>119</v>
      </c>
      <c r="N18" s="19">
        <v>0.22</v>
      </c>
      <c r="O18" s="22">
        <f t="shared" si="2"/>
        <v>2.3571428571428572</v>
      </c>
      <c r="P18" s="23">
        <f t="shared" si="3"/>
        <v>1.5714285714285714</v>
      </c>
      <c r="Q18" s="3">
        <v>471</v>
      </c>
      <c r="R18" s="16">
        <f t="shared" si="0"/>
        <v>0.85636363636363633</v>
      </c>
      <c r="S18" s="20">
        <f t="shared" si="1"/>
        <v>0.42245989304812837</v>
      </c>
      <c r="T18" s="3">
        <v>58</v>
      </c>
      <c r="U18" s="3">
        <v>165</v>
      </c>
      <c r="V18" s="3">
        <v>14</v>
      </c>
      <c r="W18" s="19">
        <v>71</v>
      </c>
    </row>
    <row r="19" spans="1:23" x14ac:dyDescent="0.25">
      <c r="A19" s="10">
        <v>2013</v>
      </c>
      <c r="B19" s="12">
        <v>316057727</v>
      </c>
      <c r="C19" s="3">
        <v>521</v>
      </c>
      <c r="D19" s="3">
        <v>516</v>
      </c>
      <c r="E19" s="19" t="s">
        <v>20</v>
      </c>
      <c r="F19" s="19">
        <v>16</v>
      </c>
      <c r="G19" s="19" t="s">
        <v>20</v>
      </c>
      <c r="H19" s="21">
        <v>0.17</v>
      </c>
      <c r="I19" s="3">
        <v>268</v>
      </c>
      <c r="J19" s="14">
        <v>0.14000000000000001</v>
      </c>
      <c r="K19" s="3">
        <v>142</v>
      </c>
      <c r="L19" s="14">
        <v>0.34</v>
      </c>
      <c r="M19" s="3">
        <v>90</v>
      </c>
      <c r="N19" s="19">
        <v>0.16</v>
      </c>
      <c r="O19" s="22">
        <f t="shared" si="2"/>
        <v>2.4285714285714284</v>
      </c>
      <c r="P19" s="23">
        <f t="shared" si="3"/>
        <v>1.1428571428571428</v>
      </c>
      <c r="Q19" s="3">
        <v>467</v>
      </c>
      <c r="R19" s="16">
        <f t="shared" si="0"/>
        <v>0.90503875968992253</v>
      </c>
      <c r="S19" s="20">
        <f t="shared" si="1"/>
        <v>0.40307101727447214</v>
      </c>
      <c r="T19" s="3">
        <v>37</v>
      </c>
      <c r="U19" s="3">
        <v>152</v>
      </c>
      <c r="V19" s="3">
        <v>21</v>
      </c>
      <c r="W19" s="19">
        <v>78</v>
      </c>
    </row>
    <row r="20" spans="1:23" x14ac:dyDescent="0.25">
      <c r="A20" s="10">
        <v>2014</v>
      </c>
      <c r="B20" s="12">
        <v>318386421</v>
      </c>
      <c r="C20" s="3">
        <v>515</v>
      </c>
      <c r="D20" s="3">
        <v>515</v>
      </c>
      <c r="E20" s="19" t="s">
        <v>20</v>
      </c>
      <c r="F20" s="19">
        <v>11</v>
      </c>
      <c r="G20" s="19" t="s">
        <v>20</v>
      </c>
      <c r="H20" s="21">
        <v>0.17</v>
      </c>
      <c r="I20" s="3">
        <v>261</v>
      </c>
      <c r="J20" s="14">
        <v>0.14000000000000001</v>
      </c>
      <c r="K20" s="3">
        <v>131</v>
      </c>
      <c r="L20" s="14">
        <v>0.31</v>
      </c>
      <c r="M20" s="3">
        <v>101</v>
      </c>
      <c r="N20" s="19">
        <v>0.18</v>
      </c>
      <c r="O20" s="22">
        <f t="shared" si="2"/>
        <v>2.214285714285714</v>
      </c>
      <c r="P20" s="23">
        <f t="shared" si="3"/>
        <v>1.2857142857142856</v>
      </c>
      <c r="Q20" s="3">
        <v>464</v>
      </c>
      <c r="R20" s="16">
        <f t="shared" si="0"/>
        <v>0.90097087378640772</v>
      </c>
      <c r="S20" s="20">
        <f t="shared" si="1"/>
        <v>0.38834951456310679</v>
      </c>
      <c r="T20" s="3">
        <v>43</v>
      </c>
      <c r="U20" s="3">
        <v>147</v>
      </c>
      <c r="V20" s="3">
        <v>10</v>
      </c>
      <c r="W20" s="19">
        <v>76</v>
      </c>
    </row>
    <row r="21" spans="1:23" x14ac:dyDescent="0.25">
      <c r="A21" s="10">
        <v>2015</v>
      </c>
      <c r="B21" s="12">
        <v>320742673</v>
      </c>
      <c r="C21" s="3">
        <v>535</v>
      </c>
      <c r="D21" s="3">
        <v>530</v>
      </c>
      <c r="E21" s="19">
        <v>994</v>
      </c>
      <c r="F21" s="19">
        <v>11</v>
      </c>
      <c r="G21" s="19" t="s">
        <v>20</v>
      </c>
      <c r="H21" s="21">
        <v>0.17</v>
      </c>
      <c r="I21" s="3">
        <v>283</v>
      </c>
      <c r="J21" s="14">
        <v>0.15</v>
      </c>
      <c r="K21" s="3">
        <v>120</v>
      </c>
      <c r="L21" s="14">
        <v>0.28000000000000003</v>
      </c>
      <c r="M21" s="3">
        <v>99</v>
      </c>
      <c r="N21" s="19">
        <v>0.17</v>
      </c>
      <c r="O21" s="22">
        <f t="shared" si="2"/>
        <v>1.8666666666666669</v>
      </c>
      <c r="P21" s="23">
        <f t="shared" si="3"/>
        <v>1.1333333333333335</v>
      </c>
      <c r="Q21" s="3">
        <v>484</v>
      </c>
      <c r="R21" s="16">
        <f t="shared" si="0"/>
        <v>0.91320754716981134</v>
      </c>
      <c r="S21" s="20">
        <f t="shared" si="1"/>
        <v>0.37570093457943926</v>
      </c>
      <c r="T21" s="3">
        <v>42</v>
      </c>
      <c r="U21" s="3">
        <v>148</v>
      </c>
      <c r="V21" s="3">
        <v>11</v>
      </c>
      <c r="W21" s="19">
        <v>88</v>
      </c>
    </row>
    <row r="22" spans="1:23" x14ac:dyDescent="0.25">
      <c r="A22" s="10">
        <v>2016</v>
      </c>
      <c r="B22" s="12">
        <v>323071342</v>
      </c>
      <c r="C22" s="3">
        <v>553</v>
      </c>
      <c r="D22" s="3">
        <v>549</v>
      </c>
      <c r="E22" s="19">
        <v>958</v>
      </c>
      <c r="F22" s="19">
        <v>17</v>
      </c>
      <c r="G22" s="19">
        <v>26</v>
      </c>
      <c r="H22" s="21">
        <v>0.18</v>
      </c>
      <c r="I22" s="3">
        <v>306</v>
      </c>
      <c r="J22" s="14">
        <v>0.16</v>
      </c>
      <c r="K22" s="3">
        <v>115</v>
      </c>
      <c r="L22" s="14">
        <v>0.27</v>
      </c>
      <c r="M22" s="3">
        <v>94</v>
      </c>
      <c r="N22" s="19">
        <v>0.16</v>
      </c>
      <c r="O22" s="22">
        <f t="shared" si="2"/>
        <v>1.6875</v>
      </c>
      <c r="P22" s="23">
        <f t="shared" si="3"/>
        <v>1</v>
      </c>
      <c r="Q22" s="3">
        <v>510</v>
      </c>
      <c r="R22" s="16">
        <f t="shared" si="0"/>
        <v>0.92896174863387981</v>
      </c>
      <c r="S22" s="20">
        <f t="shared" si="1"/>
        <v>0.44846292947558769</v>
      </c>
      <c r="T22" s="3">
        <v>67</v>
      </c>
      <c r="U22" s="3">
        <v>163</v>
      </c>
      <c r="V22" s="3">
        <v>18</v>
      </c>
      <c r="W22" s="19">
        <v>80</v>
      </c>
    </row>
    <row r="23" spans="1:23" x14ac:dyDescent="0.25">
      <c r="A23" s="10">
        <v>2017</v>
      </c>
      <c r="B23" s="12">
        <v>325147121</v>
      </c>
      <c r="C23" s="3">
        <v>625</v>
      </c>
      <c r="D23" s="3">
        <v>616</v>
      </c>
      <c r="E23" s="19">
        <v>981</v>
      </c>
      <c r="F23" s="19">
        <v>10</v>
      </c>
      <c r="G23" s="19">
        <v>19</v>
      </c>
      <c r="H23" s="21">
        <v>0.2</v>
      </c>
      <c r="I23" s="3">
        <v>312</v>
      </c>
      <c r="J23" s="14">
        <v>0.17</v>
      </c>
      <c r="K23" s="3">
        <v>152</v>
      </c>
      <c r="L23" s="14">
        <v>0.36</v>
      </c>
      <c r="M23" s="3">
        <v>118</v>
      </c>
      <c r="N23" s="19">
        <v>0.19</v>
      </c>
      <c r="O23" s="22">
        <f t="shared" si="2"/>
        <v>2.117647058823529</v>
      </c>
      <c r="P23" s="23">
        <f t="shared" si="3"/>
        <v>1.1176470588235294</v>
      </c>
      <c r="Q23" s="3">
        <v>553</v>
      </c>
      <c r="R23" s="16">
        <f t="shared" si="0"/>
        <v>0.89772727272727271</v>
      </c>
      <c r="S23" s="20">
        <f t="shared" si="1"/>
        <v>0.42399999999999999</v>
      </c>
      <c r="T23" s="3">
        <v>51</v>
      </c>
      <c r="U23" s="3">
        <v>198</v>
      </c>
      <c r="V23" s="3">
        <v>16</v>
      </c>
      <c r="W23" s="19">
        <v>98</v>
      </c>
    </row>
    <row r="24" spans="1:23" s="40" customFormat="1" x14ac:dyDescent="0.25">
      <c r="A24" s="10">
        <v>2018</v>
      </c>
      <c r="B24" s="12">
        <v>327167434</v>
      </c>
      <c r="C24" s="28">
        <v>614</v>
      </c>
      <c r="D24" s="28">
        <v>618</v>
      </c>
      <c r="E24" s="19">
        <v>992</v>
      </c>
      <c r="F24" s="45">
        <v>10</v>
      </c>
      <c r="G24" s="45">
        <v>20</v>
      </c>
      <c r="H24" s="21">
        <v>0.2</v>
      </c>
      <c r="I24" s="28">
        <v>307</v>
      </c>
      <c r="J24" s="14">
        <v>0.16</v>
      </c>
      <c r="K24" s="28">
        <v>137</v>
      </c>
      <c r="L24" s="14">
        <v>0.32</v>
      </c>
      <c r="M24" s="28">
        <v>141</v>
      </c>
      <c r="N24" s="19">
        <v>0.23</v>
      </c>
      <c r="O24" s="39">
        <f t="shared" si="2"/>
        <v>2</v>
      </c>
      <c r="P24" s="23">
        <f t="shared" si="3"/>
        <v>1.4375</v>
      </c>
      <c r="Q24" s="28">
        <v>539</v>
      </c>
      <c r="R24" s="46">
        <f t="shared" si="0"/>
        <v>0.87216828478964403</v>
      </c>
      <c r="S24" s="20">
        <f t="shared" si="1"/>
        <v>0.42508143322475572</v>
      </c>
      <c r="T24" s="28">
        <v>57</v>
      </c>
      <c r="U24" s="28">
        <v>186</v>
      </c>
      <c r="V24" s="28">
        <v>18</v>
      </c>
      <c r="W24" s="19">
        <v>87</v>
      </c>
    </row>
    <row r="25" spans="1:23" s="43" customFormat="1" x14ac:dyDescent="0.25">
      <c r="A25" s="32">
        <v>2019</v>
      </c>
      <c r="B25" s="33">
        <v>328329953</v>
      </c>
      <c r="C25" s="41">
        <v>650</v>
      </c>
      <c r="D25" s="41">
        <v>652</v>
      </c>
      <c r="E25" s="34">
        <v>999</v>
      </c>
      <c r="F25" s="35">
        <v>12</v>
      </c>
      <c r="G25" s="35">
        <v>13</v>
      </c>
      <c r="H25" s="35">
        <v>0.21</v>
      </c>
      <c r="I25" s="41">
        <v>306</v>
      </c>
      <c r="J25" s="34">
        <v>0.16</v>
      </c>
      <c r="K25" s="41">
        <v>166</v>
      </c>
      <c r="L25" s="34">
        <v>0.39</v>
      </c>
      <c r="M25" s="41">
        <v>132</v>
      </c>
      <c r="N25" s="34">
        <v>0.21</v>
      </c>
      <c r="O25" s="42">
        <f t="shared" si="2"/>
        <v>2.4375</v>
      </c>
      <c r="P25" s="36">
        <f t="shared" si="3"/>
        <v>1.3125</v>
      </c>
      <c r="Q25" s="41">
        <v>520</v>
      </c>
      <c r="R25" s="47">
        <f t="shared" si="0"/>
        <v>0.7975460122699386</v>
      </c>
      <c r="S25" s="37">
        <f t="shared" si="1"/>
        <v>0.3707692307692308</v>
      </c>
      <c r="T25" s="41">
        <v>53</v>
      </c>
      <c r="U25" s="41">
        <v>181</v>
      </c>
      <c r="V25" s="41">
        <v>7</v>
      </c>
      <c r="W25" s="34">
        <v>106</v>
      </c>
    </row>
    <row r="26" spans="1:23" s="43" customFormat="1" x14ac:dyDescent="0.25">
      <c r="A26" s="32">
        <v>2020</v>
      </c>
      <c r="B26" s="33">
        <v>329484123</v>
      </c>
      <c r="C26" s="41">
        <v>778</v>
      </c>
      <c r="D26" s="41">
        <v>780</v>
      </c>
      <c r="E26" s="34">
        <v>1020</v>
      </c>
      <c r="F26" s="35">
        <v>13</v>
      </c>
      <c r="G26" s="35">
        <v>13</v>
      </c>
      <c r="H26" s="35">
        <v>0.25</v>
      </c>
      <c r="I26" s="41">
        <v>391</v>
      </c>
      <c r="J26" s="34">
        <v>0.21</v>
      </c>
      <c r="K26" s="41">
        <v>195</v>
      </c>
      <c r="L26" s="34">
        <v>0.45</v>
      </c>
      <c r="M26" s="41">
        <v>163</v>
      </c>
      <c r="N26" s="34">
        <v>0.26</v>
      </c>
      <c r="O26" s="42">
        <f t="shared" si="2"/>
        <v>2.1428571428571428</v>
      </c>
      <c r="P26" s="36">
        <f t="shared" si="3"/>
        <v>1.2380952380952381</v>
      </c>
      <c r="Q26" s="41">
        <v>611</v>
      </c>
      <c r="R26" s="47">
        <f t="shared" si="0"/>
        <v>0.78333333333333333</v>
      </c>
      <c r="S26" s="37">
        <f>SUM((T26+U26+V26)/C26)</f>
        <v>0.37146529562982006</v>
      </c>
      <c r="T26" s="41">
        <v>78</v>
      </c>
      <c r="U26" s="41">
        <v>195</v>
      </c>
      <c r="V26" s="41">
        <v>16</v>
      </c>
      <c r="W26" s="34">
        <v>108</v>
      </c>
    </row>
    <row r="27" spans="1:23" s="43" customFormat="1" x14ac:dyDescent="0.25">
      <c r="A27" s="32">
        <v>2021</v>
      </c>
      <c r="B27" s="44">
        <v>331893745</v>
      </c>
      <c r="C27" s="41">
        <v>667</v>
      </c>
      <c r="D27" s="41">
        <v>669</v>
      </c>
      <c r="E27" s="34">
        <v>1049</v>
      </c>
      <c r="F27" s="35">
        <v>20</v>
      </c>
      <c r="G27" s="35">
        <v>28</v>
      </c>
      <c r="H27" s="35">
        <v>0.2</v>
      </c>
      <c r="I27" s="41">
        <v>317</v>
      </c>
      <c r="J27" s="34">
        <v>0.18</v>
      </c>
      <c r="K27" s="41">
        <v>163</v>
      </c>
      <c r="L27" s="34">
        <v>0.38</v>
      </c>
      <c r="M27" s="41">
        <v>151</v>
      </c>
      <c r="N27" s="34">
        <v>0.24</v>
      </c>
      <c r="O27" s="42">
        <f t="shared" si="2"/>
        <v>2.1111111111111112</v>
      </c>
      <c r="P27" s="36">
        <f t="shared" si="3"/>
        <v>1.3333333333333333</v>
      </c>
      <c r="Q27" s="41">
        <v>537</v>
      </c>
      <c r="R27" s="47">
        <f t="shared" si="0"/>
        <v>0.80269058295964124</v>
      </c>
      <c r="S27" s="37">
        <f t="shared" si="1"/>
        <v>0.39280359820089955</v>
      </c>
      <c r="T27" s="41">
        <v>70</v>
      </c>
      <c r="U27" s="41">
        <v>177</v>
      </c>
      <c r="V27" s="41">
        <v>15</v>
      </c>
      <c r="W27" s="34">
        <v>92</v>
      </c>
    </row>
    <row r="28" spans="1:23" s="43" customFormat="1" x14ac:dyDescent="0.25">
      <c r="A28" s="32">
        <v>2022</v>
      </c>
      <c r="B28" s="33">
        <v>333287557</v>
      </c>
      <c r="C28" s="41">
        <v>806</v>
      </c>
      <c r="D28" s="41">
        <v>817</v>
      </c>
      <c r="E28" s="34">
        <v>1097</v>
      </c>
      <c r="F28" s="35">
        <v>19</v>
      </c>
      <c r="G28" s="35">
        <v>24</v>
      </c>
      <c r="H28" s="35">
        <v>0.26</v>
      </c>
      <c r="I28" s="41">
        <v>370</v>
      </c>
      <c r="J28" s="34">
        <v>0.2</v>
      </c>
      <c r="K28" s="41">
        <v>198</v>
      </c>
      <c r="L28" s="34">
        <v>0.47</v>
      </c>
      <c r="M28" s="41">
        <v>192</v>
      </c>
      <c r="N28" s="34">
        <v>0.28999999999999998</v>
      </c>
      <c r="O28" s="42">
        <f t="shared" si="2"/>
        <v>2.3499999999999996</v>
      </c>
      <c r="P28" s="36">
        <f t="shared" si="3"/>
        <v>1.4499999999999997</v>
      </c>
      <c r="Q28" s="41">
        <v>643</v>
      </c>
      <c r="R28" s="47">
        <f t="shared" si="0"/>
        <v>0.78702570379436965</v>
      </c>
      <c r="S28" s="37">
        <f t="shared" si="1"/>
        <v>0.36600496277915634</v>
      </c>
      <c r="T28" s="41">
        <v>76</v>
      </c>
      <c r="U28" s="41">
        <v>215</v>
      </c>
      <c r="V28" s="41">
        <v>4</v>
      </c>
      <c r="W28" s="34">
        <v>113</v>
      </c>
    </row>
    <row r="29" spans="1:23" s="40" customFormat="1" x14ac:dyDescent="0.25">
      <c r="A29" s="18">
        <v>2023</v>
      </c>
      <c r="B29" s="45" t="s">
        <v>50</v>
      </c>
      <c r="C29" s="28" t="s">
        <v>50</v>
      </c>
      <c r="D29" s="28" t="s">
        <v>50</v>
      </c>
      <c r="E29" s="19">
        <v>1164</v>
      </c>
      <c r="F29" s="45" t="s">
        <v>50</v>
      </c>
      <c r="G29" s="45">
        <v>25</v>
      </c>
      <c r="H29" s="45"/>
      <c r="I29" s="28"/>
      <c r="J29" s="19"/>
      <c r="K29" s="28"/>
      <c r="L29" s="19"/>
      <c r="M29" s="28"/>
      <c r="N29" s="19"/>
      <c r="O29" s="28"/>
      <c r="P29" s="19"/>
      <c r="Q29" s="28"/>
      <c r="R29" s="19"/>
      <c r="S29" s="45"/>
      <c r="T29" s="28"/>
      <c r="U29" s="28"/>
      <c r="V29" s="28"/>
      <c r="W29" s="19"/>
    </row>
    <row r="30" spans="1:23" x14ac:dyDescent="0.25">
      <c r="A30" s="25"/>
    </row>
    <row r="31" spans="1:23" x14ac:dyDescent="0.25">
      <c r="A31" s="8" t="s">
        <v>28</v>
      </c>
    </row>
    <row r="32" spans="1:23" x14ac:dyDescent="0.25">
      <c r="A32" s="8" t="s">
        <v>30</v>
      </c>
    </row>
    <row r="33" spans="1:22" x14ac:dyDescent="0.25">
      <c r="A33" s="8" t="s">
        <v>29</v>
      </c>
      <c r="D33" s="4"/>
    </row>
    <row r="34" spans="1:22" x14ac:dyDescent="0.25">
      <c r="A34" s="17" t="s">
        <v>24</v>
      </c>
      <c r="C34" s="4"/>
      <c r="E34" s="4"/>
      <c r="F34" s="4"/>
      <c r="G34" s="4"/>
      <c r="V34" s="4"/>
    </row>
    <row r="35" spans="1:22" x14ac:dyDescent="0.25">
      <c r="A35" s="8" t="s">
        <v>42</v>
      </c>
      <c r="C35" s="4"/>
      <c r="E35" s="4"/>
      <c r="F35" s="4"/>
      <c r="G35" s="4"/>
      <c r="V35" s="4"/>
    </row>
    <row r="36" spans="1:22" x14ac:dyDescent="0.25">
      <c r="C36" s="4"/>
      <c r="E36" s="4"/>
      <c r="F36" s="4"/>
      <c r="G36" s="4"/>
      <c r="V36" s="4"/>
    </row>
    <row r="37" spans="1:22" x14ac:dyDescent="0.25">
      <c r="B37"/>
      <c r="C37"/>
      <c r="D37"/>
      <c r="E37"/>
      <c r="F37"/>
      <c r="G37"/>
      <c r="V37" s="4"/>
    </row>
    <row r="38" spans="1:22" x14ac:dyDescent="0.25">
      <c r="B38"/>
      <c r="C38"/>
      <c r="D38"/>
      <c r="E38"/>
      <c r="F38"/>
      <c r="G38"/>
    </row>
    <row r="39" spans="1:22" x14ac:dyDescent="0.25">
      <c r="B39"/>
      <c r="C39"/>
      <c r="D39" s="1"/>
      <c r="E39"/>
      <c r="F39"/>
      <c r="G39" s="1"/>
    </row>
    <row r="40" spans="1:22" x14ac:dyDescent="0.25">
      <c r="B40"/>
      <c r="C40"/>
      <c r="D40" s="1"/>
      <c r="E40"/>
      <c r="F40"/>
      <c r="G40" s="1"/>
    </row>
    <row r="41" spans="1:22" x14ac:dyDescent="0.25">
      <c r="B41"/>
      <c r="C41"/>
      <c r="D41" s="1"/>
      <c r="E41"/>
      <c r="F41"/>
      <c r="G41" s="1"/>
    </row>
    <row r="42" spans="1:22" x14ac:dyDescent="0.25">
      <c r="B42"/>
      <c r="C42"/>
      <c r="D42" s="1"/>
      <c r="E42"/>
      <c r="F42"/>
      <c r="G42" s="1"/>
    </row>
  </sheetData>
  <mergeCells count="4">
    <mergeCell ref="H3:R3"/>
    <mergeCell ref="C3:E3"/>
    <mergeCell ref="S3:W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Nonfatal Injuries</vt:lpstr>
      <vt:lpstr>Fatal Injuries</vt:lpstr>
      <vt:lpstr>NonfatalInjuryTrend</vt:lpstr>
      <vt:lpstr>DeathTrend</vt:lpstr>
      <vt:lpstr>DeathTrendwWashPost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2023-11-22T00:11:40Z</cp:lastPrinted>
  <dcterms:created xsi:type="dcterms:W3CDTF">2020-09-18T17:30:39Z</dcterms:created>
  <dcterms:modified xsi:type="dcterms:W3CDTF">2024-11-01T15:06:12Z</dcterms:modified>
</cp:coreProperties>
</file>